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sisl-my.sharepoint.com/personal/arnar_sigbjornsson_mms_is/Documents/Documents/Vinnuskjöl/Viðurkenning framhaldsfr og einkask/Frá Leifi/Framhaldsfræðsla/"/>
    </mc:Choice>
  </mc:AlternateContent>
  <xr:revisionPtr revIDLastSave="1" documentId="8_{B36FD369-8C09-41C5-85F1-DF25FF6FC40A}" xr6:coauthVersionLast="47" xr6:coauthVersionMax="47" xr10:uidLastSave="{17F3A055-88AE-4970-ACA0-AC4A59190F7D}"/>
  <bookViews>
    <workbookView xWindow="-120" yWindow="-120" windowWidth="29040" windowHeight="15720" xr2:uid="{B42F75A0-1A86-45D8-8751-DD512C70D90B}"/>
  </bookViews>
  <sheets>
    <sheet name="Blað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1" l="1"/>
  <c r="A126" i="1"/>
  <c r="A234" i="1" l="1"/>
  <c r="A240" i="1" l="1"/>
  <c r="A239" i="1"/>
  <c r="A238" i="1"/>
  <c r="A235" i="1"/>
  <c r="A233" i="1"/>
  <c r="A237" i="1"/>
  <c r="A236" i="1"/>
  <c r="A232" i="1"/>
  <c r="A231" i="1"/>
  <c r="A230" i="1"/>
  <c r="J17" i="1" l="1"/>
  <c r="J183" i="1" s="1"/>
  <c r="J29" i="1"/>
  <c r="J36" i="1"/>
  <c r="J128" i="1" s="1"/>
  <c r="J132" i="1" s="1"/>
  <c r="J43" i="1"/>
  <c r="J51" i="1"/>
  <c r="J127" i="1" s="1"/>
  <c r="J64" i="1"/>
  <c r="J68" i="1"/>
  <c r="J74" i="1"/>
  <c r="J88" i="1"/>
  <c r="J97" i="1"/>
  <c r="J103" i="1"/>
  <c r="J117" i="1"/>
  <c r="J140" i="1"/>
  <c r="J145" i="1"/>
  <c r="J155" i="1"/>
  <c r="J160" i="1"/>
  <c r="J192" i="1"/>
  <c r="J196" i="1"/>
  <c r="J197" i="1"/>
  <c r="J198" i="1"/>
  <c r="J216" i="1"/>
  <c r="J217" i="1" s="1"/>
  <c r="J239" i="1" s="1"/>
  <c r="A178" i="1"/>
  <c r="C68" i="1"/>
  <c r="D68" i="1"/>
  <c r="E68" i="1"/>
  <c r="F68" i="1"/>
  <c r="G68" i="1"/>
  <c r="H68" i="1"/>
  <c r="I68" i="1"/>
  <c r="B68" i="1"/>
  <c r="J188" i="1" l="1"/>
  <c r="J202" i="1"/>
  <c r="J203" i="1" s="1"/>
  <c r="J236" i="1" s="1"/>
  <c r="J199" i="1"/>
  <c r="J235" i="1" s="1"/>
  <c r="J76" i="1"/>
  <c r="J90" i="1" s="1"/>
  <c r="J189" i="1"/>
  <c r="J190" i="1" s="1"/>
  <c r="J233" i="1" s="1"/>
  <c r="J193" i="1"/>
  <c r="J194" i="1" s="1"/>
  <c r="J234" i="1" s="1"/>
  <c r="J119" i="1"/>
  <c r="J220" i="1" s="1"/>
  <c r="J211" i="1"/>
  <c r="J31" i="1"/>
  <c r="C216" i="1"/>
  <c r="D216" i="1"/>
  <c r="E216" i="1"/>
  <c r="F216" i="1"/>
  <c r="F217" i="1" s="1"/>
  <c r="F239" i="1" s="1"/>
  <c r="G216" i="1"/>
  <c r="G217" i="1" s="1"/>
  <c r="G239" i="1" s="1"/>
  <c r="H216" i="1"/>
  <c r="H217" i="1" s="1"/>
  <c r="H239" i="1" s="1"/>
  <c r="I216" i="1"/>
  <c r="B216" i="1"/>
  <c r="I192" i="1"/>
  <c r="I197" i="1"/>
  <c r="I198" i="1"/>
  <c r="I196" i="1"/>
  <c r="C155" i="1"/>
  <c r="D155" i="1"/>
  <c r="E155" i="1"/>
  <c r="F155" i="1"/>
  <c r="G155" i="1"/>
  <c r="H155" i="1"/>
  <c r="I155" i="1"/>
  <c r="C160" i="1"/>
  <c r="D160" i="1"/>
  <c r="E160" i="1"/>
  <c r="F160" i="1"/>
  <c r="G160" i="1"/>
  <c r="H160" i="1"/>
  <c r="I160" i="1"/>
  <c r="B160" i="1"/>
  <c r="C140" i="1"/>
  <c r="D140" i="1"/>
  <c r="E140" i="1"/>
  <c r="F140" i="1"/>
  <c r="G140" i="1"/>
  <c r="H140" i="1"/>
  <c r="I140" i="1"/>
  <c r="B140" i="1"/>
  <c r="C145" i="1"/>
  <c r="D145" i="1"/>
  <c r="E145" i="1"/>
  <c r="F145" i="1"/>
  <c r="G145" i="1"/>
  <c r="H145" i="1"/>
  <c r="I145" i="1"/>
  <c r="B145" i="1"/>
  <c r="C43" i="1"/>
  <c r="D43" i="1"/>
  <c r="E43" i="1"/>
  <c r="F43" i="1"/>
  <c r="G43" i="1"/>
  <c r="H43" i="1"/>
  <c r="I43" i="1"/>
  <c r="B43" i="1"/>
  <c r="B155" i="1"/>
  <c r="A225" i="1"/>
  <c r="A241" i="1" s="1"/>
  <c r="A220" i="1"/>
  <c r="A219" i="1"/>
  <c r="A216" i="1"/>
  <c r="A215" i="1"/>
  <c r="A212" i="1"/>
  <c r="A211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C196" i="1"/>
  <c r="D196" i="1"/>
  <c r="E196" i="1"/>
  <c r="F196" i="1"/>
  <c r="G196" i="1"/>
  <c r="H196" i="1"/>
  <c r="B197" i="1"/>
  <c r="B198" i="1"/>
  <c r="B196" i="1"/>
  <c r="A196" i="1"/>
  <c r="A198" i="1"/>
  <c r="A197" i="1"/>
  <c r="C192" i="1"/>
  <c r="D192" i="1"/>
  <c r="E192" i="1"/>
  <c r="F192" i="1"/>
  <c r="G192" i="1"/>
  <c r="H192" i="1"/>
  <c r="B192" i="1"/>
  <c r="A193" i="1"/>
  <c r="A192" i="1"/>
  <c r="A189" i="1"/>
  <c r="A188" i="1"/>
  <c r="A205" i="1"/>
  <c r="A206" i="1"/>
  <c r="A128" i="1"/>
  <c r="C51" i="1"/>
  <c r="C127" i="1" s="1"/>
  <c r="D51" i="1"/>
  <c r="D127" i="1" s="1"/>
  <c r="E51" i="1"/>
  <c r="E127" i="1" s="1"/>
  <c r="F51" i="1"/>
  <c r="F127" i="1" s="1"/>
  <c r="G51" i="1"/>
  <c r="G127" i="1" s="1"/>
  <c r="H51" i="1"/>
  <c r="H127" i="1" s="1"/>
  <c r="I51" i="1"/>
  <c r="I127" i="1" s="1"/>
  <c r="B51" i="1"/>
  <c r="B127" i="1" s="1"/>
  <c r="A202" i="1"/>
  <c r="A201" i="1"/>
  <c r="A174" i="1"/>
  <c r="A183" i="1"/>
  <c r="A182" i="1"/>
  <c r="I17" i="1"/>
  <c r="I183" i="1" s="1"/>
  <c r="I29" i="1"/>
  <c r="I36" i="1"/>
  <c r="I128" i="1" s="1"/>
  <c r="I132" i="1" s="1"/>
  <c r="I64" i="1"/>
  <c r="I74" i="1"/>
  <c r="I88" i="1"/>
  <c r="I97" i="1"/>
  <c r="I103" i="1"/>
  <c r="I117" i="1"/>
  <c r="C17" i="1"/>
  <c r="C183" i="1" s="1"/>
  <c r="D17" i="1"/>
  <c r="D183" i="1" s="1"/>
  <c r="E17" i="1"/>
  <c r="E183" i="1" s="1"/>
  <c r="F17" i="1"/>
  <c r="F183" i="1" s="1"/>
  <c r="G17" i="1"/>
  <c r="H17" i="1"/>
  <c r="H183" i="1" s="1"/>
  <c r="C29" i="1"/>
  <c r="D29" i="1"/>
  <c r="E29" i="1"/>
  <c r="F29" i="1"/>
  <c r="G29" i="1"/>
  <c r="H29" i="1"/>
  <c r="C36" i="1"/>
  <c r="D36" i="1"/>
  <c r="D128" i="1" s="1"/>
  <c r="D132" i="1" s="1"/>
  <c r="E36" i="1"/>
  <c r="E128" i="1" s="1"/>
  <c r="E132" i="1" s="1"/>
  <c r="F36" i="1"/>
  <c r="F128" i="1" s="1"/>
  <c r="F132" i="1" s="1"/>
  <c r="G36" i="1"/>
  <c r="G128" i="1" s="1"/>
  <c r="G132" i="1" s="1"/>
  <c r="H36" i="1"/>
  <c r="H128" i="1" s="1"/>
  <c r="H132" i="1" s="1"/>
  <c r="C64" i="1"/>
  <c r="D64" i="1"/>
  <c r="E64" i="1"/>
  <c r="F64" i="1"/>
  <c r="G64" i="1"/>
  <c r="H64" i="1"/>
  <c r="C74" i="1"/>
  <c r="D74" i="1"/>
  <c r="E74" i="1"/>
  <c r="F74" i="1"/>
  <c r="G74" i="1"/>
  <c r="H74" i="1"/>
  <c r="C88" i="1"/>
  <c r="D88" i="1"/>
  <c r="E88" i="1"/>
  <c r="F88" i="1"/>
  <c r="G88" i="1"/>
  <c r="H88" i="1"/>
  <c r="C97" i="1"/>
  <c r="D97" i="1"/>
  <c r="E97" i="1"/>
  <c r="F97" i="1"/>
  <c r="G97" i="1"/>
  <c r="H97" i="1"/>
  <c r="C103" i="1"/>
  <c r="D103" i="1"/>
  <c r="E103" i="1"/>
  <c r="F103" i="1"/>
  <c r="G103" i="1"/>
  <c r="H103" i="1"/>
  <c r="C117" i="1"/>
  <c r="D117" i="1"/>
  <c r="E117" i="1"/>
  <c r="F117" i="1"/>
  <c r="G117" i="1"/>
  <c r="H117" i="1"/>
  <c r="I211" i="1" l="1"/>
  <c r="J212" i="1"/>
  <c r="J213" i="1" s="1"/>
  <c r="J238" i="1" s="1"/>
  <c r="G188" i="1"/>
  <c r="H193" i="1"/>
  <c r="H194" i="1" s="1"/>
  <c r="H234" i="1" s="1"/>
  <c r="G193" i="1"/>
  <c r="G194" i="1" s="1"/>
  <c r="G234" i="1" s="1"/>
  <c r="I188" i="1"/>
  <c r="I202" i="1"/>
  <c r="H188" i="1"/>
  <c r="D193" i="1"/>
  <c r="D194" i="1" s="1"/>
  <c r="D234" i="1" s="1"/>
  <c r="C193" i="1"/>
  <c r="C194" i="1" s="1"/>
  <c r="C234" i="1" s="1"/>
  <c r="E188" i="1"/>
  <c r="F188" i="1"/>
  <c r="F193" i="1"/>
  <c r="F194" i="1" s="1"/>
  <c r="F234" i="1" s="1"/>
  <c r="D188" i="1"/>
  <c r="E189" i="1"/>
  <c r="C188" i="1"/>
  <c r="J206" i="1"/>
  <c r="J207" i="1" s="1"/>
  <c r="J237" i="1" s="1"/>
  <c r="J121" i="1"/>
  <c r="E199" i="1"/>
  <c r="E235" i="1" s="1"/>
  <c r="G183" i="1"/>
  <c r="E211" i="1"/>
  <c r="F179" i="1"/>
  <c r="H211" i="1"/>
  <c r="I179" i="1"/>
  <c r="D211" i="1"/>
  <c r="E179" i="1"/>
  <c r="G211" i="1"/>
  <c r="H179" i="1"/>
  <c r="C211" i="1"/>
  <c r="D179" i="1"/>
  <c r="J179" i="1"/>
  <c r="F211" i="1"/>
  <c r="G179" i="1"/>
  <c r="J38" i="1"/>
  <c r="J126" i="1" s="1"/>
  <c r="J225" i="1"/>
  <c r="J241" i="1" s="1"/>
  <c r="B199" i="1"/>
  <c r="B235" i="1" s="1"/>
  <c r="H199" i="1"/>
  <c r="H235" i="1" s="1"/>
  <c r="I199" i="1"/>
  <c r="I235" i="1" s="1"/>
  <c r="D199" i="1"/>
  <c r="D235" i="1" s="1"/>
  <c r="G199" i="1"/>
  <c r="G235" i="1" s="1"/>
  <c r="C199" i="1"/>
  <c r="C235" i="1" s="1"/>
  <c r="F199" i="1"/>
  <c r="F235" i="1" s="1"/>
  <c r="I189" i="1"/>
  <c r="I193" i="1"/>
  <c r="I194" i="1" s="1"/>
  <c r="I234" i="1" s="1"/>
  <c r="C128" i="1"/>
  <c r="C132" i="1" s="1"/>
  <c r="H202" i="1"/>
  <c r="D202" i="1"/>
  <c r="E202" i="1"/>
  <c r="G202" i="1"/>
  <c r="C202" i="1"/>
  <c r="F202" i="1"/>
  <c r="C31" i="1"/>
  <c r="H189" i="1"/>
  <c r="E193" i="1"/>
  <c r="E194" i="1" s="1"/>
  <c r="E234" i="1" s="1"/>
  <c r="D189" i="1"/>
  <c r="G189" i="1"/>
  <c r="C189" i="1"/>
  <c r="F189" i="1"/>
  <c r="H76" i="1"/>
  <c r="H90" i="1" s="1"/>
  <c r="D76" i="1"/>
  <c r="D90" i="1" s="1"/>
  <c r="E76" i="1"/>
  <c r="E90" i="1" s="1"/>
  <c r="G76" i="1"/>
  <c r="G90" i="1" s="1"/>
  <c r="F76" i="1"/>
  <c r="F90" i="1" s="1"/>
  <c r="I76" i="1"/>
  <c r="I90" i="1" s="1"/>
  <c r="C76" i="1"/>
  <c r="C90" i="1" s="1"/>
  <c r="I31" i="1"/>
  <c r="F31" i="1"/>
  <c r="E31" i="1"/>
  <c r="E225" i="1" s="1"/>
  <c r="E241" i="1" s="1"/>
  <c r="H31" i="1"/>
  <c r="H225" i="1" s="1"/>
  <c r="H241" i="1" s="1"/>
  <c r="D31" i="1"/>
  <c r="G31" i="1"/>
  <c r="G225" i="1" s="1"/>
  <c r="G241" i="1" s="1"/>
  <c r="D119" i="1"/>
  <c r="I119" i="1"/>
  <c r="G119" i="1"/>
  <c r="C119" i="1"/>
  <c r="F119" i="1"/>
  <c r="H119" i="1"/>
  <c r="E119" i="1"/>
  <c r="B117" i="1"/>
  <c r="B103" i="1"/>
  <c r="B97" i="1"/>
  <c r="B88" i="1"/>
  <c r="B74" i="1"/>
  <c r="B64" i="1"/>
  <c r="B36" i="1"/>
  <c r="B128" i="1" s="1"/>
  <c r="B132" i="1" s="1"/>
  <c r="B29" i="1"/>
  <c r="B17" i="1"/>
  <c r="E190" i="1" l="1"/>
  <c r="E233" i="1" s="1"/>
  <c r="H190" i="1"/>
  <c r="H233" i="1" s="1"/>
  <c r="G190" i="1"/>
  <c r="G233" i="1" s="1"/>
  <c r="I190" i="1"/>
  <c r="I233" i="1" s="1"/>
  <c r="D190" i="1"/>
  <c r="D233" i="1" s="1"/>
  <c r="F190" i="1"/>
  <c r="F233" i="1" s="1"/>
  <c r="C190" i="1"/>
  <c r="C233" i="1" s="1"/>
  <c r="C179" i="1"/>
  <c r="B179" i="1"/>
  <c r="J45" i="1"/>
  <c r="J215" i="1"/>
  <c r="B188" i="1"/>
  <c r="I121" i="1"/>
  <c r="I206" i="1"/>
  <c r="I220" i="1"/>
  <c r="I212" i="1"/>
  <c r="I213" i="1" s="1"/>
  <c r="I238" i="1" s="1"/>
  <c r="H212" i="1"/>
  <c r="H213" i="1" s="1"/>
  <c r="H238" i="1" s="1"/>
  <c r="H220" i="1"/>
  <c r="I38" i="1"/>
  <c r="I126" i="1" s="1"/>
  <c r="I225" i="1"/>
  <c r="I241" i="1" s="1"/>
  <c r="D220" i="1"/>
  <c r="E220" i="1"/>
  <c r="C220" i="1"/>
  <c r="G220" i="1"/>
  <c r="F220" i="1"/>
  <c r="F38" i="1"/>
  <c r="F126" i="1" s="1"/>
  <c r="F225" i="1"/>
  <c r="F241" i="1" s="1"/>
  <c r="D38" i="1"/>
  <c r="D126" i="1" s="1"/>
  <c r="D225" i="1"/>
  <c r="D241" i="1" s="1"/>
  <c r="H38" i="1"/>
  <c r="C38" i="1"/>
  <c r="C126" i="1" s="1"/>
  <c r="C225" i="1"/>
  <c r="C241" i="1" s="1"/>
  <c r="G38" i="1"/>
  <c r="G126" i="1" s="1"/>
  <c r="E38" i="1"/>
  <c r="E126" i="1" s="1"/>
  <c r="B211" i="1"/>
  <c r="G212" i="1"/>
  <c r="G213" i="1" s="1"/>
  <c r="G238" i="1" s="1"/>
  <c r="C212" i="1"/>
  <c r="C213" i="1" s="1"/>
  <c r="C238" i="1" s="1"/>
  <c r="E212" i="1"/>
  <c r="E213" i="1" s="1"/>
  <c r="E238" i="1" s="1"/>
  <c r="F212" i="1"/>
  <c r="F213" i="1" s="1"/>
  <c r="F238" i="1" s="1"/>
  <c r="D212" i="1"/>
  <c r="D213" i="1" s="1"/>
  <c r="D238" i="1" s="1"/>
  <c r="B202" i="1"/>
  <c r="B189" i="1"/>
  <c r="B193" i="1"/>
  <c r="B194" i="1" s="1"/>
  <c r="B234" i="1" s="1"/>
  <c r="F121" i="1"/>
  <c r="F206" i="1"/>
  <c r="D121" i="1"/>
  <c r="D206" i="1"/>
  <c r="G121" i="1"/>
  <c r="G206" i="1"/>
  <c r="H121" i="1"/>
  <c r="H206" i="1"/>
  <c r="E121" i="1"/>
  <c r="E206" i="1"/>
  <c r="C121" i="1"/>
  <c r="C206" i="1"/>
  <c r="B76" i="1"/>
  <c r="B90" i="1" s="1"/>
  <c r="B31" i="1"/>
  <c r="B225" i="1" s="1"/>
  <c r="B241" i="1" s="1"/>
  <c r="B183" i="1"/>
  <c r="B119" i="1"/>
  <c r="H215" i="1" l="1"/>
  <c r="H126" i="1"/>
  <c r="J55" i="1"/>
  <c r="J134" i="1" s="1"/>
  <c r="J178" i="1"/>
  <c r="J180" i="1" s="1"/>
  <c r="J231" i="1" s="1"/>
  <c r="J174" i="1"/>
  <c r="J176" i="1" s="1"/>
  <c r="J230" i="1" s="1"/>
  <c r="J182" i="1"/>
  <c r="J184" i="1" s="1"/>
  <c r="J232" i="1" s="1"/>
  <c r="B190" i="1"/>
  <c r="B233" i="1" s="1"/>
  <c r="I45" i="1"/>
  <c r="I178" i="1" s="1"/>
  <c r="I180" i="1" s="1"/>
  <c r="I231" i="1" s="1"/>
  <c r="I215" i="1"/>
  <c r="I217" i="1" s="1"/>
  <c r="I239" i="1" s="1"/>
  <c r="E215" i="1"/>
  <c r="E217" i="1" s="1"/>
  <c r="E239" i="1" s="1"/>
  <c r="E45" i="1"/>
  <c r="E178" i="1" s="1"/>
  <c r="E180" i="1" s="1"/>
  <c r="E231" i="1" s="1"/>
  <c r="C215" i="1"/>
  <c r="C217" i="1" s="1"/>
  <c r="C239" i="1" s="1"/>
  <c r="C45" i="1"/>
  <c r="C178" i="1" s="1"/>
  <c r="C180" i="1" s="1"/>
  <c r="C231" i="1" s="1"/>
  <c r="G215" i="1"/>
  <c r="G45" i="1"/>
  <c r="G178" i="1" s="1"/>
  <c r="G180" i="1" s="1"/>
  <c r="G231" i="1" s="1"/>
  <c r="D215" i="1"/>
  <c r="D217" i="1" s="1"/>
  <c r="D239" i="1" s="1"/>
  <c r="D45" i="1"/>
  <c r="D178" i="1" s="1"/>
  <c r="D180" i="1" s="1"/>
  <c r="D231" i="1" s="1"/>
  <c r="H45" i="1"/>
  <c r="H178" i="1" s="1"/>
  <c r="H180" i="1" s="1"/>
  <c r="H231" i="1" s="1"/>
  <c r="F215" i="1"/>
  <c r="F45" i="1"/>
  <c r="F178" i="1" s="1"/>
  <c r="F180" i="1" s="1"/>
  <c r="F231" i="1" s="1"/>
  <c r="B220" i="1"/>
  <c r="B38" i="1"/>
  <c r="B126" i="1" s="1"/>
  <c r="B212" i="1"/>
  <c r="B213" i="1" s="1"/>
  <c r="B238" i="1" s="1"/>
  <c r="B121" i="1"/>
  <c r="B206" i="1"/>
  <c r="J150" i="1" l="1"/>
  <c r="J205" i="1"/>
  <c r="I182" i="1"/>
  <c r="I184" i="1" s="1"/>
  <c r="I232" i="1" s="1"/>
  <c r="I55" i="1"/>
  <c r="I134" i="1" s="1"/>
  <c r="I174" i="1"/>
  <c r="I176" i="1" s="1"/>
  <c r="I230" i="1" s="1"/>
  <c r="H55" i="1"/>
  <c r="H134" i="1" s="1"/>
  <c r="H205" i="1" s="1"/>
  <c r="H207" i="1" s="1"/>
  <c r="H237" i="1" s="1"/>
  <c r="H174" i="1"/>
  <c r="H176" i="1" s="1"/>
  <c r="H230" i="1" s="1"/>
  <c r="E182" i="1"/>
  <c r="E184" i="1" s="1"/>
  <c r="E232" i="1" s="1"/>
  <c r="E174" i="1"/>
  <c r="E176" i="1" s="1"/>
  <c r="E230" i="1" s="1"/>
  <c r="D55" i="1"/>
  <c r="D134" i="1" s="1"/>
  <c r="D150" i="1" s="1"/>
  <c r="D162" i="1" s="1"/>
  <c r="D164" i="1" s="1"/>
  <c r="D174" i="1"/>
  <c r="D176" i="1" s="1"/>
  <c r="D230" i="1" s="1"/>
  <c r="C55" i="1"/>
  <c r="C174" i="1"/>
  <c r="C176" i="1" s="1"/>
  <c r="C230" i="1" s="1"/>
  <c r="G55" i="1"/>
  <c r="G134" i="1" s="1"/>
  <c r="G205" i="1" s="1"/>
  <c r="G207" i="1" s="1"/>
  <c r="G237" i="1" s="1"/>
  <c r="G174" i="1"/>
  <c r="G176" i="1" s="1"/>
  <c r="G230" i="1" s="1"/>
  <c r="F55" i="1"/>
  <c r="F134" i="1" s="1"/>
  <c r="F205" i="1" s="1"/>
  <c r="F207" i="1" s="1"/>
  <c r="F237" i="1" s="1"/>
  <c r="F174" i="1"/>
  <c r="F176" i="1" s="1"/>
  <c r="F230" i="1" s="1"/>
  <c r="C182" i="1"/>
  <c r="C184" i="1" s="1"/>
  <c r="C232" i="1" s="1"/>
  <c r="D182" i="1"/>
  <c r="D184" i="1" s="1"/>
  <c r="D232" i="1" s="1"/>
  <c r="G182" i="1"/>
  <c r="G184" i="1" s="1"/>
  <c r="G232" i="1" s="1"/>
  <c r="F182" i="1"/>
  <c r="F184" i="1" s="1"/>
  <c r="F232" i="1" s="1"/>
  <c r="H182" i="1"/>
  <c r="H184" i="1" s="1"/>
  <c r="H232" i="1" s="1"/>
  <c r="B215" i="1"/>
  <c r="B217" i="1" s="1"/>
  <c r="B239" i="1" s="1"/>
  <c r="B45" i="1"/>
  <c r="E55" i="1"/>
  <c r="E134" i="1" s="1"/>
  <c r="E150" i="1" s="1"/>
  <c r="E162" i="1" s="1"/>
  <c r="E164" i="1" s="1"/>
  <c r="B55" i="1" l="1"/>
  <c r="B134" i="1" s="1"/>
  <c r="B150" i="1" s="1"/>
  <c r="B162" i="1" s="1"/>
  <c r="B164" i="1" s="1"/>
  <c r="B178" i="1"/>
  <c r="B180" i="1" s="1"/>
  <c r="B231" i="1" s="1"/>
  <c r="J162" i="1"/>
  <c r="J164" i="1" s="1"/>
  <c r="J201" i="1"/>
  <c r="J219" i="1"/>
  <c r="J221" i="1" s="1"/>
  <c r="C134" i="1"/>
  <c r="C205" i="1" s="1"/>
  <c r="C207" i="1" s="1"/>
  <c r="C237" i="1" s="1"/>
  <c r="D205" i="1"/>
  <c r="D207" i="1" s="1"/>
  <c r="D237" i="1" s="1"/>
  <c r="G150" i="1"/>
  <c r="G162" i="1" s="1"/>
  <c r="G164" i="1" s="1"/>
  <c r="H150" i="1"/>
  <c r="H201" i="1" s="1"/>
  <c r="H203" i="1" s="1"/>
  <c r="H236" i="1" s="1"/>
  <c r="F150" i="1"/>
  <c r="F162" i="1" s="1"/>
  <c r="F164" i="1" s="1"/>
  <c r="I205" i="1"/>
  <c r="I207" i="1" s="1"/>
  <c r="I237" i="1" s="1"/>
  <c r="I150" i="1"/>
  <c r="D219" i="1"/>
  <c r="D221" i="1" s="1"/>
  <c r="D201" i="1"/>
  <c r="D203" i="1" s="1"/>
  <c r="D236" i="1" s="1"/>
  <c r="B182" i="1"/>
  <c r="B184" i="1" s="1"/>
  <c r="B232" i="1" s="1"/>
  <c r="E205" i="1"/>
  <c r="E207" i="1" s="1"/>
  <c r="E237" i="1" s="1"/>
  <c r="B174" i="1"/>
  <c r="B176" i="1" s="1"/>
  <c r="B230" i="1" s="1"/>
  <c r="C150" i="1" l="1"/>
  <c r="C219" i="1" s="1"/>
  <c r="D240" i="1"/>
  <c r="J240" i="1"/>
  <c r="G201" i="1"/>
  <c r="G203" i="1" s="1"/>
  <c r="G236" i="1" s="1"/>
  <c r="G219" i="1"/>
  <c r="G221" i="1" s="1"/>
  <c r="F219" i="1"/>
  <c r="F221" i="1" s="1"/>
  <c r="I219" i="1"/>
  <c r="I221" i="1" s="1"/>
  <c r="I201" i="1"/>
  <c r="I203" i="1" s="1"/>
  <c r="I236" i="1" s="1"/>
  <c r="I162" i="1"/>
  <c r="I164" i="1" s="1"/>
  <c r="F201" i="1"/>
  <c r="F203" i="1" s="1"/>
  <c r="F236" i="1" s="1"/>
  <c r="H162" i="1"/>
  <c r="H164" i="1" s="1"/>
  <c r="H219" i="1"/>
  <c r="H221" i="1" s="1"/>
  <c r="B205" i="1"/>
  <c r="B207" i="1" s="1"/>
  <c r="B237" i="1" s="1"/>
  <c r="E219" i="1"/>
  <c r="E221" i="1" s="1"/>
  <c r="E201" i="1"/>
  <c r="E203" i="1" s="1"/>
  <c r="E236" i="1" s="1"/>
  <c r="B219" i="1"/>
  <c r="B221" i="1" s="1"/>
  <c r="B201" i="1"/>
  <c r="B203" i="1" s="1"/>
  <c r="B236" i="1" s="1"/>
  <c r="C221" i="1" l="1"/>
  <c r="C240" i="1" s="1"/>
  <c r="C201" i="1"/>
  <c r="C203" i="1" s="1"/>
  <c r="C236" i="1" s="1"/>
  <c r="C162" i="1"/>
  <c r="C164" i="1" s="1"/>
  <c r="E240" i="1"/>
  <c r="H240" i="1"/>
  <c r="I240" i="1"/>
  <c r="B240" i="1"/>
  <c r="F240" i="1"/>
  <c r="G240" i="1"/>
</calcChain>
</file>

<file path=xl/sharedStrings.xml><?xml version="1.0" encoding="utf-8"?>
<sst xmlns="http://schemas.openxmlformats.org/spreadsheetml/2006/main" count="158" uniqueCount="151">
  <si>
    <t>Aðrar tekjur</t>
  </si>
  <si>
    <t>Laun og launatengd gjöld vegna starfsfólks</t>
  </si>
  <si>
    <t>Leiga og rekstur húsnæðis</t>
  </si>
  <si>
    <t>Afskriftir, samtals</t>
  </si>
  <si>
    <t>Skrifstofu- og stjórnunarkostnaður, annar en vegna launa</t>
  </si>
  <si>
    <t>Aðkeypt kennsla (verktakagreiðslur)</t>
  </si>
  <si>
    <t>Annar rekstrarkostnaður</t>
  </si>
  <si>
    <t>Sérgreindur kostnaður við styrkt þróunarverkefni</t>
  </si>
  <si>
    <t>Áhöld og tæki, gjaldfærð</t>
  </si>
  <si>
    <t>Viðskiptavild</t>
  </si>
  <si>
    <t>Eignfærður undirbúnings-/þróunarkostnaður</t>
  </si>
  <si>
    <t>Óinnhemtar sölutekjur</t>
  </si>
  <si>
    <t>Reiknuð skattinneign</t>
  </si>
  <si>
    <t>Áhættufjármunir samtals</t>
  </si>
  <si>
    <t>Vörubirgðir</t>
  </si>
  <si>
    <t>Varanlegir rekstarfjármunir, samtals</t>
  </si>
  <si>
    <t>Óefnislegar eignir, samtals</t>
  </si>
  <si>
    <t>Viðskiptakröfur</t>
  </si>
  <si>
    <t>Aðrar skammtímakröfur</t>
  </si>
  <si>
    <t>Innistæður, bundnar til meira en 3ja mánaða</t>
  </si>
  <si>
    <t>Fyrirfram greiddur kostnaður</t>
  </si>
  <si>
    <t>Kröfur á styrk-/framlagsveitendur</t>
  </si>
  <si>
    <t>Óinnheimtar óreglulegar tekjur</t>
  </si>
  <si>
    <t>Veltufjármunir samtals</t>
  </si>
  <si>
    <t>Hlutafé/stofnfé</t>
  </si>
  <si>
    <t>Eigið fé, samtals</t>
  </si>
  <si>
    <t>Langtímaskuldir, samtals</t>
  </si>
  <si>
    <t>Viðskiptaskuldir</t>
  </si>
  <si>
    <t>Aðrar skammtímaskuldir</t>
  </si>
  <si>
    <t>Næsta árs afborgun af langtímaskuldum</t>
  </si>
  <si>
    <t>Yfirdráttarlán</t>
  </si>
  <si>
    <t>Eigið fé og skuldir, samtals</t>
  </si>
  <si>
    <t>Skammtímaskuldir, samtals</t>
  </si>
  <si>
    <t>Afskrift varanlegra rekstrarfjármuna</t>
  </si>
  <si>
    <t>Afskrift óefnislegra eigna</t>
  </si>
  <si>
    <t>Afskrift útistandandi skulda</t>
  </si>
  <si>
    <t>Fyrirframinnheimt gjöld og styrkir</t>
  </si>
  <si>
    <t>Fyriframgreiddur kostnaður</t>
  </si>
  <si>
    <t>Söluverð varanlegra rekstrarfjármuna</t>
  </si>
  <si>
    <t>Kaupverð varanlegra rekstrarfjármuna</t>
  </si>
  <si>
    <t>Ný langtímalán</t>
  </si>
  <si>
    <t>Afborgun langtímalána</t>
  </si>
  <si>
    <t>Greiddir vextir</t>
  </si>
  <si>
    <t>Innheimtar vaxtatekjur</t>
  </si>
  <si>
    <t>Breyting á handbæru fé, samtals, á tímabilinu</t>
  </si>
  <si>
    <t>Greiddir skattar, nettó</t>
  </si>
  <si>
    <t>Ógreiddir skattar</t>
  </si>
  <si>
    <t>Lögbundinn varasjóður</t>
  </si>
  <si>
    <t>Víkjandi lán</t>
  </si>
  <si>
    <t>Skuldir við tenda aðila</t>
  </si>
  <si>
    <t>Kröfur á tengda aðila</t>
  </si>
  <si>
    <t>Fjármögnunarsamningur, eignfærður og skuldfærður.</t>
  </si>
  <si>
    <t>Eignakaup fjármögnuð með útgáfu skuldaviðurkenningar</t>
  </si>
  <si>
    <t>Langtímaláni breytt í hlutafé</t>
  </si>
  <si>
    <t>Upplýsingar um fjárfestingar og fjármögnun án greiðslna</t>
  </si>
  <si>
    <t>Skattar</t>
  </si>
  <si>
    <t>Ökutæki</t>
  </si>
  <si>
    <t>Skuldir, samtals</t>
  </si>
  <si>
    <t>Tilfallandi opinberir styrkir til fræðslustarfsemi</t>
  </si>
  <si>
    <t>Opinberir styrkir til fræðslustarfs samkvæmt samningi</t>
  </si>
  <si>
    <t>Þátttökugjöld vegna fræðslu sem nýtur opinberra styrkja</t>
  </si>
  <si>
    <t>Önnur þátttökugjöld</t>
  </si>
  <si>
    <t>Tilfallandi styrkir til tímabundinna verkefna</t>
  </si>
  <si>
    <t>Afkoma reglulegrar starfsemi fyrir skatta</t>
  </si>
  <si>
    <t>Afkoma reglulegrar starfsemi fyrir afskriftir, fjármagnsliði og tekjuskatt (EBITDA)</t>
  </si>
  <si>
    <t>Rekstrartekjur reglulegrar starfsemi, samtals</t>
  </si>
  <si>
    <t>Rekstrargjöld reglulegrar starfsemi, samtals</t>
  </si>
  <si>
    <t>Fjármögnunarhreyfingar, nettó</t>
  </si>
  <si>
    <t>Fjárfestingarhreyfingar, nettó</t>
  </si>
  <si>
    <t>Óreglulegir liðir, samtals</t>
  </si>
  <si>
    <t xml:space="preserve">Handbært fé s.s. sjóður, óbundnar innistæður (Kvikir veltufjármunir) </t>
  </si>
  <si>
    <t>Eignir, samtals</t>
  </si>
  <si>
    <t>Afkoma reglulegrar starfsemi fyrir fjármagnsliði og tekjuskatt (EBIT)</t>
  </si>
  <si>
    <t>Endurmatsreikningur</t>
  </si>
  <si>
    <t>Yfirverðsreikningur hlutafjár</t>
  </si>
  <si>
    <t>Óráðstafað eigið fé/ójafnað tap</t>
  </si>
  <si>
    <t>Kennsluefni</t>
  </si>
  <si>
    <t>Kennslutæki, leiga</t>
  </si>
  <si>
    <t>Ógreidd laun</t>
  </si>
  <si>
    <t>Ógreiddir vörsluskattar og launatengd gjöld</t>
  </si>
  <si>
    <t>Fyrirfram greidd laun</t>
  </si>
  <si>
    <t>Áfallnar verðbætur langtímaskulda</t>
  </si>
  <si>
    <t>Áhrif breytingar á uppgjörstímabili</t>
  </si>
  <si>
    <t>Eigið fé í upphafi tímabils</t>
  </si>
  <si>
    <t>(Fjármagnskostnaður og bankakostnaður)</t>
  </si>
  <si>
    <t>Gengismunur</t>
  </si>
  <si>
    <t>Fasteignir, lóðir og fasteignaréttindi</t>
  </si>
  <si>
    <t>Innréttingar og húsbúnaður</t>
  </si>
  <si>
    <t>Verkfæri, tæki og áhöld</t>
  </si>
  <si>
    <t>Langtímaskuldir í íslenskum krónum</t>
  </si>
  <si>
    <t>Langtímaskuldir í erlendri mynt</t>
  </si>
  <si>
    <t>Aðrar fyrirfram innheimtar tekjur</t>
  </si>
  <si>
    <t>Tekjur af húsnæði</t>
  </si>
  <si>
    <t>Eignarhlutir í hlutafélögum</t>
  </si>
  <si>
    <t>Kaupleigusamningar</t>
  </si>
  <si>
    <t>Skuldir við lánastofnanir</t>
  </si>
  <si>
    <t>Gengismunur og verðbætur lána</t>
  </si>
  <si>
    <t>Breyting rekstrartengdra skulda, samtals</t>
  </si>
  <si>
    <t>Breyting rekstartengdra eigna, samtals:</t>
  </si>
  <si>
    <t>Rekstrarliðir sem hafa ekki áhrif á fjárstreymi</t>
  </si>
  <si>
    <t>Tap eða hagnaður af sölu rekstrarfjármuna</t>
  </si>
  <si>
    <t>Breyting á fyrirframinnheimtum tekjum</t>
  </si>
  <si>
    <t>Breyting á skammtímalánum</t>
  </si>
  <si>
    <t>Fjármagnstekjur-fjármagnstekjuskattur</t>
  </si>
  <si>
    <t>Skuldaþekja handbærs fjár frá rekstri (lágmark 1)</t>
  </si>
  <si>
    <t>Varanlegir rekstarfjármunir:</t>
  </si>
  <si>
    <t>Aðrar óefnislegar eignir</t>
  </si>
  <si>
    <t>Aðrar breytingar á rekstrartengdum skuldum</t>
  </si>
  <si>
    <t>Önnur fjárfesting og fjármögnun án greiðslna</t>
  </si>
  <si>
    <t>Arðsemi meðalstöðu eigin fjár (lágmark 6%)</t>
  </si>
  <si>
    <t>Brúttó hagnaðar hlutfall reglulegrar starfsemi (lágmark 2%)</t>
  </si>
  <si>
    <t>Fyrirfram innheimt/handbært fé (lágmark 1,0)</t>
  </si>
  <si>
    <t>Eiginfjárhlutfall (lágmark 20%)</t>
  </si>
  <si>
    <t>Vaxtaþekja (lágmark 1; æskilegt 3 eða meira)</t>
  </si>
  <si>
    <t>Handbært fé í byrjun tímabils</t>
  </si>
  <si>
    <t>Handbært fé í lok tímabils</t>
  </si>
  <si>
    <t>Eigið fé að meðaltali á tímabilinu</t>
  </si>
  <si>
    <t>Veltufé frá rekstri/samtals skuldir í lok tímabils</t>
  </si>
  <si>
    <t>Lausafjárhlutfall í lok tímabils (lágmark 1,0)</t>
  </si>
  <si>
    <t>Arðsemi eigin fjár, mv. stöðu í upphafi tímabils (lágmark 6%)</t>
  </si>
  <si>
    <t>Sjóðstreymi á móti skammtímaskuldum í lok tímabils (lágm. 0,1)</t>
  </si>
  <si>
    <t>Fjármagnsliðir, samtals</t>
  </si>
  <si>
    <t>Yfirlit yfir kennitöluútreikninga</t>
  </si>
  <si>
    <t>Aðkeypt þjónusta</t>
  </si>
  <si>
    <t>Veltufé til/frá rekstri (afkoma og rekstarliðir sem hafa ekki áhrif á sjóðstreymi)</t>
  </si>
  <si>
    <r>
      <t xml:space="preserve">Afkoma. </t>
    </r>
    <r>
      <rPr>
        <sz val="10"/>
        <rFont val="Calibri"/>
        <family val="2"/>
        <scheme val="minor"/>
      </rPr>
      <t>Hagnaður (tap) ársins</t>
    </r>
  </si>
  <si>
    <t>Fastafjármunir, samtals</t>
  </si>
  <si>
    <r>
      <t xml:space="preserve">Handbært fé (til) frá rekstri </t>
    </r>
    <r>
      <rPr>
        <sz val="10"/>
        <rFont val="Calibri"/>
        <family val="2"/>
        <scheme val="minor"/>
      </rPr>
      <t>(Hreint veltufé (til) frá rekstri)</t>
    </r>
  </si>
  <si>
    <t>Ársreikn.</t>
  </si>
  <si>
    <t xml:space="preserve">Áætlun </t>
  </si>
  <si>
    <t>Fyrirfram innheimtir / ónotaðir styrkir og framlög</t>
  </si>
  <si>
    <t>Fyrirfram innheimt /ónotuð skóla-/námskeiðsgjöld</t>
  </si>
  <si>
    <t>Fjárhæðir má rúnna af í millj.kr. með einum aukastaf. Ekki skrifa í skyggða reiti</t>
  </si>
  <si>
    <t>Viðskiptakröfur og aðrar skammtímakröfur (hækkun) lækkun</t>
  </si>
  <si>
    <t>Breyting á skammtímaskuldum, hækkun (lækkun)</t>
  </si>
  <si>
    <t>Birgðabreytingar (hækkkun) lækkun</t>
  </si>
  <si>
    <t>1) Rekstrarreikningar</t>
  </si>
  <si>
    <t>2) Efnahagsreikningar</t>
  </si>
  <si>
    <t>3) Yfirlit yfir sjóðstreymi</t>
  </si>
  <si>
    <t>3) Kennitölur um arðsemi</t>
  </si>
  <si>
    <t>4) Kennitölur um greiðsluhæfi</t>
  </si>
  <si>
    <t>5) Kennitölur um skuldsetningu</t>
  </si>
  <si>
    <t>6) Kennitölur um fjárhagslegt virði starfseminnar</t>
  </si>
  <si>
    <t>Veltufjárhlutfall í lok tímabils (lágmark 1,4 en 2-3 æskilegt)</t>
  </si>
  <si>
    <t xml:space="preserve">Yfirlit yfir fjárhag umsækjanda </t>
  </si>
  <si>
    <t>Aðrar óreglulegar og óvenjulegar tekjur</t>
  </si>
  <si>
    <t xml:space="preserve">Óregluleg og óvenjuleg rekstrargjöld </t>
  </si>
  <si>
    <t>Önnur óregluleg og óvenjuleg gjöld</t>
  </si>
  <si>
    <t xml:space="preserve">Óreglulegar og óvenjulegar rekstrartekjur </t>
  </si>
  <si>
    <t>Fylgiskjal með umsókn um viðurkenningu, vegna fjárhagsmálefna og trygginga</t>
  </si>
  <si>
    <t>(Ekki skrifa neitt í töfluna)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</si>
</sst>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9" fontId="3" fillId="0" borderId="0" xfId="1" applyFont="1" applyBorder="1"/>
    <xf numFmtId="0" fontId="3" fillId="0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/>
    <xf numFmtId="164" fontId="3" fillId="0" borderId="0" xfId="0" applyNumberFormat="1" applyFont="1" applyBorder="1"/>
    <xf numFmtId="9" fontId="3" fillId="2" borderId="0" xfId="1" applyFont="1" applyFill="1" applyBorder="1" applyAlignment="1">
      <alignment horizontal="right"/>
    </xf>
    <xf numFmtId="165" fontId="3" fillId="0" borderId="0" xfId="1" applyNumberFormat="1" applyFont="1" applyBorder="1"/>
    <xf numFmtId="165" fontId="3" fillId="0" borderId="0" xfId="0" applyNumberFormat="1" applyFont="1" applyBorder="1"/>
    <xf numFmtId="0" fontId="3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164" fontId="4" fillId="2" borderId="0" xfId="1" applyNumberFormat="1" applyFont="1" applyFill="1" applyBorder="1"/>
    <xf numFmtId="9" fontId="4" fillId="2" borderId="0" xfId="1" applyFont="1" applyFill="1" applyBorder="1" applyAlignment="1">
      <alignment horizontal="right"/>
    </xf>
    <xf numFmtId="9" fontId="4" fillId="2" borderId="0" xfId="1" applyFont="1" applyFill="1" applyBorder="1"/>
    <xf numFmtId="164" fontId="4" fillId="2" borderId="0" xfId="0" applyNumberFormat="1" applyFont="1" applyFill="1" applyBorder="1"/>
    <xf numFmtId="9" fontId="3" fillId="0" borderId="0" xfId="1" applyNumberFormat="1" applyFont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9" fontId="3" fillId="2" borderId="0" xfId="1" applyFont="1" applyFill="1" applyBorder="1"/>
    <xf numFmtId="9" fontId="3" fillId="2" borderId="0" xfId="1" applyNumberFormat="1" applyFont="1" applyFill="1" applyBorder="1"/>
    <xf numFmtId="165" fontId="3" fillId="2" borderId="0" xfId="1" applyNumberFormat="1" applyFont="1" applyFill="1" applyBorder="1"/>
    <xf numFmtId="165" fontId="3" fillId="2" borderId="0" xfId="0" applyNumberFormat="1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 wrapText="1"/>
    </xf>
  </cellXfs>
  <cellStyles count="2">
    <cellStyle name="Prósent" xfId="1" builtinId="5"/>
    <cellStyle name="Venjulegt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845E-EBE0-4AE9-9B98-9FC0B9052785}">
  <dimension ref="A1:J243"/>
  <sheetViews>
    <sheetView tabSelected="1" zoomScaleNormal="100" workbookViewId="0"/>
  </sheetViews>
  <sheetFormatPr defaultColWidth="9" defaultRowHeight="12.75" x14ac:dyDescent="0.2"/>
  <cols>
    <col min="1" max="1" width="49.7109375" style="1" customWidth="1"/>
    <col min="2" max="2" width="9.42578125" style="1" bestFit="1" customWidth="1"/>
    <col min="3" max="6" width="8.85546875" style="1" bestFit="1" customWidth="1"/>
    <col min="7" max="7" width="8.85546875" style="35" customWidth="1"/>
    <col min="8" max="8" width="6.7109375" style="1" bestFit="1" customWidth="1"/>
    <col min="9" max="9" width="8.140625" style="1" customWidth="1"/>
    <col min="10" max="10" width="7.42578125" style="1" bestFit="1" customWidth="1"/>
    <col min="11" max="16384" width="9" style="1"/>
  </cols>
  <sheetData>
    <row r="1" spans="1:10" ht="18.75" x14ac:dyDescent="0.3">
      <c r="A1" s="17" t="s">
        <v>144</v>
      </c>
      <c r="B1" s="17"/>
      <c r="C1" s="17"/>
    </row>
    <row r="2" spans="1:10" ht="18.75" x14ac:dyDescent="0.3">
      <c r="A2" s="15" t="s">
        <v>149</v>
      </c>
      <c r="B2" s="17"/>
      <c r="C2" s="17"/>
      <c r="D2" s="3"/>
      <c r="E2" s="3"/>
    </row>
    <row r="4" spans="1:10" x14ac:dyDescent="0.2">
      <c r="E4" s="2"/>
      <c r="F4" s="2"/>
      <c r="G4" s="36"/>
    </row>
    <row r="5" spans="1:10" ht="64.5" customHeight="1" x14ac:dyDescent="0.2">
      <c r="A5" s="28" t="s">
        <v>132</v>
      </c>
      <c r="B5" s="27" t="s">
        <v>128</v>
      </c>
      <c r="C5" s="27" t="s">
        <v>128</v>
      </c>
      <c r="D5" s="27" t="s">
        <v>128</v>
      </c>
      <c r="E5" s="30" t="s">
        <v>128</v>
      </c>
      <c r="F5" s="30" t="s">
        <v>128</v>
      </c>
      <c r="G5" s="27" t="s">
        <v>129</v>
      </c>
      <c r="H5" s="27" t="s">
        <v>129</v>
      </c>
      <c r="I5" s="27" t="s">
        <v>129</v>
      </c>
      <c r="J5" s="27" t="s">
        <v>129</v>
      </c>
    </row>
    <row r="6" spans="1:10" x14ac:dyDescent="0.2">
      <c r="A6" s="27"/>
      <c r="B6" s="27">
        <v>2017</v>
      </c>
      <c r="C6" s="27">
        <v>2018</v>
      </c>
      <c r="D6" s="27">
        <v>2019</v>
      </c>
      <c r="E6" s="27">
        <v>2020</v>
      </c>
      <c r="F6" s="27">
        <v>2021</v>
      </c>
      <c r="G6" s="27">
        <v>2022</v>
      </c>
      <c r="H6" s="27">
        <v>2023</v>
      </c>
      <c r="I6" s="27">
        <v>2024</v>
      </c>
      <c r="J6" s="27">
        <v>2025</v>
      </c>
    </row>
    <row r="7" spans="1:10" s="5" customFormat="1" x14ac:dyDescent="0.2">
      <c r="A7" s="29"/>
      <c r="B7" s="29"/>
      <c r="C7" s="29"/>
      <c r="D7" s="29"/>
      <c r="E7" s="29"/>
      <c r="F7" s="29"/>
      <c r="G7" s="27"/>
      <c r="H7" s="29"/>
      <c r="I7" s="29"/>
      <c r="J7" s="29"/>
    </row>
    <row r="8" spans="1:10" s="3" customFormat="1" ht="18.75" x14ac:dyDescent="0.3">
      <c r="A8" s="17" t="s">
        <v>136</v>
      </c>
      <c r="B8" s="1"/>
      <c r="C8" s="1"/>
      <c r="D8" s="1"/>
      <c r="E8" s="1"/>
      <c r="F8" s="1"/>
      <c r="G8" s="8"/>
      <c r="H8" s="1"/>
      <c r="I8" s="1"/>
      <c r="J8" s="1"/>
    </row>
    <row r="9" spans="1:10" s="3" customFormat="1" x14ac:dyDescent="0.2">
      <c r="A9" s="1"/>
      <c r="B9" s="1"/>
      <c r="C9" s="1"/>
      <c r="D9" s="1"/>
      <c r="E9" s="1"/>
      <c r="F9" s="1"/>
      <c r="G9" s="8"/>
      <c r="H9" s="1"/>
      <c r="I9" s="1"/>
      <c r="J9" s="1"/>
    </row>
    <row r="10" spans="1:10" x14ac:dyDescent="0.2">
      <c r="A10" s="1" t="s">
        <v>59</v>
      </c>
      <c r="G10" s="8"/>
    </row>
    <row r="11" spans="1:10" x14ac:dyDescent="0.2">
      <c r="A11" s="1" t="s">
        <v>58</v>
      </c>
      <c r="G11" s="8"/>
    </row>
    <row r="12" spans="1:10" x14ac:dyDescent="0.2">
      <c r="A12" s="1" t="s">
        <v>60</v>
      </c>
      <c r="G12" s="8"/>
    </row>
    <row r="13" spans="1:10" x14ac:dyDescent="0.2">
      <c r="A13" s="1" t="s">
        <v>61</v>
      </c>
      <c r="G13" s="8"/>
    </row>
    <row r="14" spans="1:10" x14ac:dyDescent="0.2">
      <c r="A14" s="1" t="s">
        <v>92</v>
      </c>
      <c r="G14" s="8"/>
    </row>
    <row r="15" spans="1:10" x14ac:dyDescent="0.2">
      <c r="A15" s="1" t="s">
        <v>0</v>
      </c>
      <c r="G15" s="8"/>
    </row>
    <row r="16" spans="1:10" x14ac:dyDescent="0.2">
      <c r="A16" s="1" t="s">
        <v>62</v>
      </c>
      <c r="G16" s="8"/>
    </row>
    <row r="17" spans="1:10" s="3" customFormat="1" x14ac:dyDescent="0.2">
      <c r="A17" s="6" t="s">
        <v>65</v>
      </c>
      <c r="B17" s="6">
        <f>SUM(B10:B16)</f>
        <v>0</v>
      </c>
      <c r="C17" s="6">
        <f t="shared" ref="C17:H17" si="0">SUM(C10:C16)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>SUM(I10:I16)</f>
        <v>0</v>
      </c>
      <c r="J17" s="6">
        <f>SUM(J10:J16)</f>
        <v>0</v>
      </c>
    </row>
    <row r="18" spans="1:10" s="3" customFormat="1" x14ac:dyDescent="0.2">
      <c r="A18" s="1"/>
      <c r="B18" s="1"/>
      <c r="C18" s="1"/>
      <c r="D18" s="1"/>
      <c r="E18" s="1"/>
      <c r="F18" s="1"/>
      <c r="G18" s="8"/>
      <c r="H18" s="1"/>
      <c r="I18" s="1"/>
      <c r="J18" s="1"/>
    </row>
    <row r="19" spans="1:10" x14ac:dyDescent="0.2">
      <c r="A19" s="1" t="s">
        <v>1</v>
      </c>
      <c r="G19" s="8"/>
    </row>
    <row r="20" spans="1:10" x14ac:dyDescent="0.2">
      <c r="A20" s="1" t="s">
        <v>5</v>
      </c>
      <c r="G20" s="8"/>
    </row>
    <row r="21" spans="1:10" x14ac:dyDescent="0.2">
      <c r="A21" s="1" t="s">
        <v>4</v>
      </c>
      <c r="G21" s="8"/>
    </row>
    <row r="22" spans="1:10" x14ac:dyDescent="0.2">
      <c r="A22" s="1" t="s">
        <v>123</v>
      </c>
      <c r="G22" s="8"/>
    </row>
    <row r="23" spans="1:10" x14ac:dyDescent="0.2">
      <c r="A23" s="1" t="s">
        <v>2</v>
      </c>
      <c r="G23" s="8"/>
    </row>
    <row r="24" spans="1:10" x14ac:dyDescent="0.2">
      <c r="A24" s="1" t="s">
        <v>76</v>
      </c>
      <c r="G24" s="8"/>
    </row>
    <row r="25" spans="1:10" x14ac:dyDescent="0.2">
      <c r="A25" s="1" t="s">
        <v>77</v>
      </c>
      <c r="G25" s="8"/>
    </row>
    <row r="26" spans="1:10" x14ac:dyDescent="0.2">
      <c r="A26" s="1" t="s">
        <v>8</v>
      </c>
      <c r="G26" s="8"/>
    </row>
    <row r="27" spans="1:10" x14ac:dyDescent="0.2">
      <c r="A27" s="1" t="s">
        <v>6</v>
      </c>
      <c r="G27" s="8"/>
    </row>
    <row r="28" spans="1:10" x14ac:dyDescent="0.2">
      <c r="A28" s="1" t="s">
        <v>7</v>
      </c>
      <c r="G28" s="8"/>
    </row>
    <row r="29" spans="1:10" s="3" customFormat="1" x14ac:dyDescent="0.2">
      <c r="A29" s="6" t="s">
        <v>66</v>
      </c>
      <c r="B29" s="6">
        <f>SUM(B19:B28)</f>
        <v>0</v>
      </c>
      <c r="C29" s="6">
        <f t="shared" ref="C29:H29" si="1">SUM(C19:C28)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>SUM(I19:I28)</f>
        <v>0</v>
      </c>
      <c r="J29" s="6">
        <f>SUM(J19:J28)</f>
        <v>0</v>
      </c>
    </row>
    <row r="30" spans="1:10" x14ac:dyDescent="0.2">
      <c r="G30" s="8"/>
    </row>
    <row r="31" spans="1:10" s="3" customFormat="1" ht="25.5" x14ac:dyDescent="0.2">
      <c r="A31" s="7" t="s">
        <v>64</v>
      </c>
      <c r="B31" s="7">
        <f t="shared" ref="B31:J31" si="2">B17-B29</f>
        <v>0</v>
      </c>
      <c r="C31" s="7">
        <f t="shared" si="2"/>
        <v>0</v>
      </c>
      <c r="D31" s="7">
        <f t="shared" si="2"/>
        <v>0</v>
      </c>
      <c r="E31" s="7">
        <f t="shared" si="2"/>
        <v>0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 t="shared" si="2"/>
        <v>0</v>
      </c>
      <c r="J31" s="7">
        <f t="shared" si="2"/>
        <v>0</v>
      </c>
    </row>
    <row r="32" spans="1:10" x14ac:dyDescent="0.2">
      <c r="G32" s="8"/>
    </row>
    <row r="33" spans="1:10" x14ac:dyDescent="0.2">
      <c r="A33" s="1" t="s">
        <v>33</v>
      </c>
      <c r="G33" s="8"/>
    </row>
    <row r="34" spans="1:10" x14ac:dyDescent="0.2">
      <c r="A34" s="1" t="s">
        <v>34</v>
      </c>
      <c r="G34" s="8"/>
    </row>
    <row r="35" spans="1:10" x14ac:dyDescent="0.2">
      <c r="A35" s="1" t="s">
        <v>35</v>
      </c>
      <c r="G35" s="8"/>
    </row>
    <row r="36" spans="1:10" s="3" customFormat="1" x14ac:dyDescent="0.2">
      <c r="A36" s="7" t="s">
        <v>3</v>
      </c>
      <c r="B36" s="7">
        <f>SUM(B33:B35)</f>
        <v>0</v>
      </c>
      <c r="C36" s="7">
        <f t="shared" ref="C36:H36" si="3">SUM(C33:C35)</f>
        <v>0</v>
      </c>
      <c r="D36" s="7">
        <f t="shared" si="3"/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>SUM(I33:I35)</f>
        <v>0</v>
      </c>
      <c r="J36" s="7">
        <f>SUM(J33:J35)</f>
        <v>0</v>
      </c>
    </row>
    <row r="37" spans="1:10" s="3" customFormat="1" x14ac:dyDescent="0.2">
      <c r="A37" s="1"/>
      <c r="B37" s="1"/>
      <c r="C37" s="1"/>
      <c r="D37" s="1"/>
      <c r="E37" s="1"/>
      <c r="F37" s="1"/>
      <c r="G37" s="8"/>
      <c r="H37" s="1"/>
      <c r="I37" s="1"/>
      <c r="J37" s="1"/>
    </row>
    <row r="38" spans="1:10" s="3" customFormat="1" ht="25.5" x14ac:dyDescent="0.2">
      <c r="A38" s="7" t="s">
        <v>72</v>
      </c>
      <c r="B38" s="7">
        <f t="shared" ref="B38:J38" si="4">B31-B36</f>
        <v>0</v>
      </c>
      <c r="C38" s="7">
        <f t="shared" si="4"/>
        <v>0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0</v>
      </c>
    </row>
    <row r="39" spans="1:10" s="3" customFormat="1" x14ac:dyDescent="0.2">
      <c r="A39" s="1"/>
      <c r="B39" s="1"/>
      <c r="C39" s="1"/>
      <c r="D39" s="1"/>
      <c r="E39" s="1"/>
      <c r="F39" s="1"/>
      <c r="G39" s="8"/>
      <c r="H39" s="1"/>
      <c r="I39" s="1"/>
      <c r="J39" s="1"/>
    </row>
    <row r="40" spans="1:10" x14ac:dyDescent="0.2">
      <c r="A40" s="1" t="s">
        <v>103</v>
      </c>
      <c r="G40" s="8"/>
    </row>
    <row r="41" spans="1:10" x14ac:dyDescent="0.2">
      <c r="A41" s="1" t="s">
        <v>84</v>
      </c>
      <c r="G41" s="8"/>
    </row>
    <row r="42" spans="1:10" x14ac:dyDescent="0.2">
      <c r="A42" s="1" t="s">
        <v>85</v>
      </c>
      <c r="G42" s="8"/>
    </row>
    <row r="43" spans="1:10" s="3" customFormat="1" x14ac:dyDescent="0.2">
      <c r="A43" s="7" t="s">
        <v>121</v>
      </c>
      <c r="B43" s="7">
        <f>SUM(B40:B42)</f>
        <v>0</v>
      </c>
      <c r="C43" s="7">
        <f t="shared" ref="C43:I43" si="5">SUM(C40:C42)</f>
        <v>0</v>
      </c>
      <c r="D43" s="7">
        <f t="shared" si="5"/>
        <v>0</v>
      </c>
      <c r="E43" s="7">
        <f t="shared" si="5"/>
        <v>0</v>
      </c>
      <c r="F43" s="7">
        <f t="shared" si="5"/>
        <v>0</v>
      </c>
      <c r="G43" s="7">
        <f t="shared" si="5"/>
        <v>0</v>
      </c>
      <c r="H43" s="7">
        <f t="shared" si="5"/>
        <v>0</v>
      </c>
      <c r="I43" s="7">
        <f t="shared" si="5"/>
        <v>0</v>
      </c>
      <c r="J43" s="7">
        <f t="shared" ref="J43" si="6">SUM(J40:J42)</f>
        <v>0</v>
      </c>
    </row>
    <row r="44" spans="1:10" x14ac:dyDescent="0.2">
      <c r="G44" s="8"/>
    </row>
    <row r="45" spans="1:10" s="3" customFormat="1" x14ac:dyDescent="0.2">
      <c r="A45" s="7" t="s">
        <v>63</v>
      </c>
      <c r="B45" s="7">
        <f t="shared" ref="B45:J45" si="7">B38+B43</f>
        <v>0</v>
      </c>
      <c r="C45" s="7">
        <f t="shared" si="7"/>
        <v>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</row>
    <row r="46" spans="1:10" x14ac:dyDescent="0.2">
      <c r="G46" s="8"/>
    </row>
    <row r="47" spans="1:10" x14ac:dyDescent="0.2">
      <c r="A47" s="1" t="s">
        <v>148</v>
      </c>
      <c r="G47" s="8"/>
    </row>
    <row r="48" spans="1:10" x14ac:dyDescent="0.2">
      <c r="A48" s="1" t="s">
        <v>145</v>
      </c>
      <c r="G48" s="8"/>
    </row>
    <row r="49" spans="1:10" x14ac:dyDescent="0.2">
      <c r="A49" s="1" t="s">
        <v>146</v>
      </c>
      <c r="G49" s="8"/>
    </row>
    <row r="50" spans="1:10" x14ac:dyDescent="0.2">
      <c r="A50" s="1" t="s">
        <v>147</v>
      </c>
      <c r="G50" s="8"/>
    </row>
    <row r="51" spans="1:10" s="3" customFormat="1" x14ac:dyDescent="0.2">
      <c r="A51" s="7" t="s">
        <v>69</v>
      </c>
      <c r="B51" s="7">
        <f>B47+B48-B49-B50</f>
        <v>0</v>
      </c>
      <c r="C51" s="7">
        <f t="shared" ref="C51:I51" si="8">C47+C48-C49-C50</f>
        <v>0</v>
      </c>
      <c r="D51" s="7">
        <f t="shared" si="8"/>
        <v>0</v>
      </c>
      <c r="E51" s="7">
        <f t="shared" si="8"/>
        <v>0</v>
      </c>
      <c r="F51" s="7">
        <f t="shared" si="8"/>
        <v>0</v>
      </c>
      <c r="G51" s="7">
        <f t="shared" si="8"/>
        <v>0</v>
      </c>
      <c r="H51" s="7">
        <f t="shared" si="8"/>
        <v>0</v>
      </c>
      <c r="I51" s="7">
        <f t="shared" si="8"/>
        <v>0</v>
      </c>
      <c r="J51" s="7">
        <f t="shared" ref="J51" si="9">J47+J48-J49-J50</f>
        <v>0</v>
      </c>
    </row>
    <row r="52" spans="1:10" s="3" customFormat="1" x14ac:dyDescent="0.2">
      <c r="A52" s="1"/>
      <c r="B52" s="1"/>
      <c r="C52" s="1"/>
      <c r="D52" s="1"/>
      <c r="E52" s="1"/>
      <c r="F52" s="1"/>
      <c r="G52" s="8"/>
      <c r="H52" s="1"/>
      <c r="I52" s="1"/>
      <c r="J52" s="1"/>
    </row>
    <row r="53" spans="1:10" x14ac:dyDescent="0.2">
      <c r="A53" s="7" t="s">
        <v>55</v>
      </c>
      <c r="G53" s="8"/>
    </row>
    <row r="54" spans="1:10" x14ac:dyDescent="0.2">
      <c r="G54" s="8"/>
    </row>
    <row r="55" spans="1:10" s="3" customFormat="1" x14ac:dyDescent="0.2">
      <c r="A55" s="7" t="s">
        <v>125</v>
      </c>
      <c r="B55" s="7">
        <f t="shared" ref="B55:J55" si="10">B45+B51+B53</f>
        <v>0</v>
      </c>
      <c r="C55" s="7">
        <f t="shared" si="10"/>
        <v>0</v>
      </c>
      <c r="D55" s="7">
        <f t="shared" si="10"/>
        <v>0</v>
      </c>
      <c r="E55" s="7">
        <f t="shared" si="10"/>
        <v>0</v>
      </c>
      <c r="F55" s="7">
        <f t="shared" si="10"/>
        <v>0</v>
      </c>
      <c r="G55" s="7">
        <f t="shared" si="10"/>
        <v>0</v>
      </c>
      <c r="H55" s="7">
        <f t="shared" si="10"/>
        <v>0</v>
      </c>
      <c r="I55" s="7">
        <f t="shared" si="10"/>
        <v>0</v>
      </c>
      <c r="J55" s="7">
        <f t="shared" si="10"/>
        <v>0</v>
      </c>
    </row>
    <row r="56" spans="1:10" x14ac:dyDescent="0.2">
      <c r="G56" s="8"/>
    </row>
    <row r="57" spans="1:10" s="3" customFormat="1" ht="18.75" x14ac:dyDescent="0.3">
      <c r="A57" s="17" t="s">
        <v>137</v>
      </c>
      <c r="B57" s="1"/>
      <c r="C57" s="1"/>
      <c r="D57" s="1"/>
      <c r="E57" s="1"/>
      <c r="F57" s="1"/>
      <c r="G57" s="8"/>
      <c r="H57" s="1"/>
      <c r="I57" s="1"/>
      <c r="J57" s="1"/>
    </row>
    <row r="58" spans="1:10" s="3" customFormat="1" x14ac:dyDescent="0.2">
      <c r="A58" s="1"/>
      <c r="B58" s="1"/>
      <c r="C58" s="1"/>
      <c r="D58" s="1"/>
      <c r="E58" s="1"/>
      <c r="F58" s="1"/>
      <c r="G58" s="8"/>
      <c r="H58" s="1"/>
      <c r="I58" s="1"/>
      <c r="J58" s="1"/>
    </row>
    <row r="59" spans="1:10" s="3" customFormat="1" x14ac:dyDescent="0.2">
      <c r="A59" s="15" t="s">
        <v>105</v>
      </c>
      <c r="B59" s="1"/>
      <c r="C59" s="1"/>
      <c r="D59" s="1"/>
      <c r="E59" s="1"/>
      <c r="F59" s="1"/>
      <c r="G59" s="8"/>
      <c r="H59" s="1"/>
      <c r="I59" s="1"/>
      <c r="J59" s="1"/>
    </row>
    <row r="60" spans="1:10" x14ac:dyDescent="0.2">
      <c r="A60" s="1" t="s">
        <v>86</v>
      </c>
      <c r="G60" s="8"/>
    </row>
    <row r="61" spans="1:10" x14ac:dyDescent="0.2">
      <c r="A61" s="1" t="s">
        <v>87</v>
      </c>
      <c r="G61" s="8"/>
    </row>
    <row r="62" spans="1:10" x14ac:dyDescent="0.2">
      <c r="A62" s="1" t="s">
        <v>88</v>
      </c>
      <c r="G62" s="8"/>
    </row>
    <row r="63" spans="1:10" x14ac:dyDescent="0.2">
      <c r="A63" s="1" t="s">
        <v>56</v>
      </c>
      <c r="G63" s="8"/>
    </row>
    <row r="64" spans="1:10" s="3" customFormat="1" x14ac:dyDescent="0.2">
      <c r="A64" s="7" t="s">
        <v>126</v>
      </c>
      <c r="B64" s="7">
        <f t="shared" ref="B64:J64" si="11">SUM(B60:B63)</f>
        <v>0</v>
      </c>
      <c r="C64" s="7">
        <f t="shared" si="11"/>
        <v>0</v>
      </c>
      <c r="D64" s="7">
        <f t="shared" si="11"/>
        <v>0</v>
      </c>
      <c r="E64" s="7">
        <f t="shared" si="11"/>
        <v>0</v>
      </c>
      <c r="F64" s="7">
        <f t="shared" si="11"/>
        <v>0</v>
      </c>
      <c r="G64" s="7">
        <f t="shared" si="11"/>
        <v>0</v>
      </c>
      <c r="H64" s="7">
        <f t="shared" si="11"/>
        <v>0</v>
      </c>
      <c r="I64" s="7">
        <f t="shared" si="11"/>
        <v>0</v>
      </c>
      <c r="J64" s="7">
        <f t="shared" si="11"/>
        <v>0</v>
      </c>
    </row>
    <row r="65" spans="1:10" s="3" customFormat="1" x14ac:dyDescent="0.2">
      <c r="A65" s="1"/>
      <c r="B65" s="1"/>
      <c r="C65" s="1"/>
      <c r="D65" s="1"/>
      <c r="E65" s="1"/>
      <c r="F65" s="1"/>
      <c r="G65" s="8"/>
      <c r="H65" s="1"/>
      <c r="I65" s="1"/>
      <c r="J65" s="1"/>
    </row>
    <row r="66" spans="1:10" x14ac:dyDescent="0.2">
      <c r="A66" s="1" t="s">
        <v>9</v>
      </c>
      <c r="G66" s="8"/>
    </row>
    <row r="67" spans="1:10" x14ac:dyDescent="0.2">
      <c r="A67" s="1" t="s">
        <v>106</v>
      </c>
      <c r="G67" s="8"/>
    </row>
    <row r="68" spans="1:10" x14ac:dyDescent="0.2">
      <c r="A68" s="7" t="s">
        <v>16</v>
      </c>
      <c r="B68" s="7">
        <f>SUM(B66:B67)</f>
        <v>0</v>
      </c>
      <c r="C68" s="7">
        <f t="shared" ref="C68:J68" si="12">SUM(C66:C67)</f>
        <v>0</v>
      </c>
      <c r="D68" s="7">
        <f t="shared" si="12"/>
        <v>0</v>
      </c>
      <c r="E68" s="7">
        <f t="shared" si="12"/>
        <v>0</v>
      </c>
      <c r="F68" s="7">
        <f t="shared" si="12"/>
        <v>0</v>
      </c>
      <c r="G68" s="7">
        <f t="shared" si="12"/>
        <v>0</v>
      </c>
      <c r="H68" s="7">
        <f t="shared" si="12"/>
        <v>0</v>
      </c>
      <c r="I68" s="7">
        <f t="shared" si="12"/>
        <v>0</v>
      </c>
      <c r="J68" s="7">
        <f t="shared" si="12"/>
        <v>0</v>
      </c>
    </row>
    <row r="69" spans="1:10" x14ac:dyDescent="0.2">
      <c r="G69" s="8"/>
    </row>
    <row r="70" spans="1:10" x14ac:dyDescent="0.2">
      <c r="A70" s="1" t="s">
        <v>10</v>
      </c>
      <c r="G70" s="8"/>
    </row>
    <row r="71" spans="1:10" x14ac:dyDescent="0.2">
      <c r="A71" s="1" t="s">
        <v>93</v>
      </c>
      <c r="G71" s="8"/>
    </row>
    <row r="72" spans="1:10" x14ac:dyDescent="0.2">
      <c r="A72" s="1" t="s">
        <v>11</v>
      </c>
      <c r="G72" s="8"/>
    </row>
    <row r="73" spans="1:10" x14ac:dyDescent="0.2">
      <c r="A73" s="1" t="s">
        <v>12</v>
      </c>
      <c r="G73" s="8"/>
    </row>
    <row r="74" spans="1:10" s="3" customFormat="1" x14ac:dyDescent="0.2">
      <c r="A74" s="7" t="s">
        <v>13</v>
      </c>
      <c r="B74" s="7">
        <f>SUM(B70:B73)</f>
        <v>0</v>
      </c>
      <c r="C74" s="7">
        <f t="shared" ref="C74:H74" si="13">SUM(C70:C73)</f>
        <v>0</v>
      </c>
      <c r="D74" s="7">
        <f t="shared" si="13"/>
        <v>0</v>
      </c>
      <c r="E74" s="7">
        <f t="shared" si="13"/>
        <v>0</v>
      </c>
      <c r="F74" s="7">
        <f t="shared" si="13"/>
        <v>0</v>
      </c>
      <c r="G74" s="7">
        <f t="shared" si="13"/>
        <v>0</v>
      </c>
      <c r="H74" s="7">
        <f t="shared" si="13"/>
        <v>0</v>
      </c>
      <c r="I74" s="7">
        <f>SUM(I70:I73)</f>
        <v>0</v>
      </c>
      <c r="J74" s="7">
        <f>SUM(J70:J73)</f>
        <v>0</v>
      </c>
    </row>
    <row r="75" spans="1:10" x14ac:dyDescent="0.2">
      <c r="G75" s="8"/>
    </row>
    <row r="76" spans="1:10" s="3" customFormat="1" x14ac:dyDescent="0.2">
      <c r="A76" s="7" t="s">
        <v>15</v>
      </c>
      <c r="B76" s="7">
        <f t="shared" ref="B76:J76" si="14">SUM(B64+B68+B74)</f>
        <v>0</v>
      </c>
      <c r="C76" s="7">
        <f t="shared" si="14"/>
        <v>0</v>
      </c>
      <c r="D76" s="7">
        <f t="shared" si="14"/>
        <v>0</v>
      </c>
      <c r="E76" s="7">
        <f t="shared" si="14"/>
        <v>0</v>
      </c>
      <c r="F76" s="7">
        <f t="shared" si="14"/>
        <v>0</v>
      </c>
      <c r="G76" s="7">
        <f t="shared" si="14"/>
        <v>0</v>
      </c>
      <c r="H76" s="7">
        <f t="shared" si="14"/>
        <v>0</v>
      </c>
      <c r="I76" s="7">
        <f t="shared" si="14"/>
        <v>0</v>
      </c>
      <c r="J76" s="7">
        <f t="shared" si="14"/>
        <v>0</v>
      </c>
    </row>
    <row r="77" spans="1:10" x14ac:dyDescent="0.2">
      <c r="G77" s="8"/>
    </row>
    <row r="78" spans="1:10" x14ac:dyDescent="0.2">
      <c r="A78" s="1" t="s">
        <v>21</v>
      </c>
      <c r="G78" s="8"/>
    </row>
    <row r="79" spans="1:10" x14ac:dyDescent="0.2">
      <c r="A79" s="1" t="s">
        <v>19</v>
      </c>
      <c r="G79" s="8"/>
    </row>
    <row r="80" spans="1:10" x14ac:dyDescent="0.2">
      <c r="A80" s="1" t="s">
        <v>50</v>
      </c>
      <c r="G80" s="8"/>
    </row>
    <row r="81" spans="1:10" x14ac:dyDescent="0.2">
      <c r="A81" s="1" t="s">
        <v>14</v>
      </c>
      <c r="G81" s="8"/>
    </row>
    <row r="82" spans="1:10" x14ac:dyDescent="0.2">
      <c r="A82" s="1" t="s">
        <v>22</v>
      </c>
      <c r="G82" s="8"/>
    </row>
    <row r="83" spans="1:10" x14ac:dyDescent="0.2">
      <c r="A83" s="1" t="s">
        <v>17</v>
      </c>
      <c r="G83" s="8"/>
    </row>
    <row r="84" spans="1:10" x14ac:dyDescent="0.2">
      <c r="A84" s="1" t="s">
        <v>80</v>
      </c>
      <c r="G84" s="8"/>
    </row>
    <row r="85" spans="1:10" x14ac:dyDescent="0.2">
      <c r="A85" s="1" t="s">
        <v>20</v>
      </c>
      <c r="G85" s="8"/>
    </row>
    <row r="86" spans="1:10" x14ac:dyDescent="0.2">
      <c r="A86" s="1" t="s">
        <v>18</v>
      </c>
      <c r="G86" s="8"/>
    </row>
    <row r="87" spans="1:10" x14ac:dyDescent="0.2">
      <c r="A87" s="1" t="s">
        <v>70</v>
      </c>
      <c r="G87" s="8"/>
    </row>
    <row r="88" spans="1:10" s="3" customFormat="1" x14ac:dyDescent="0.2">
      <c r="A88" s="7" t="s">
        <v>23</v>
      </c>
      <c r="B88" s="7">
        <f>SUM(B78:B87)</f>
        <v>0</v>
      </c>
      <c r="C88" s="7">
        <f t="shared" ref="C88:H88" si="15">SUM(C78:C87)</f>
        <v>0</v>
      </c>
      <c r="D88" s="7">
        <f t="shared" si="15"/>
        <v>0</v>
      </c>
      <c r="E88" s="7">
        <f t="shared" si="15"/>
        <v>0</v>
      </c>
      <c r="F88" s="7">
        <f t="shared" si="15"/>
        <v>0</v>
      </c>
      <c r="G88" s="7">
        <f t="shared" si="15"/>
        <v>0</v>
      </c>
      <c r="H88" s="7">
        <f t="shared" si="15"/>
        <v>0</v>
      </c>
      <c r="I88" s="7">
        <f>SUM(I78:I87)</f>
        <v>0</v>
      </c>
      <c r="J88" s="7">
        <f>SUM(J78:J87)</f>
        <v>0</v>
      </c>
    </row>
    <row r="89" spans="1:10" x14ac:dyDescent="0.2">
      <c r="G89" s="8"/>
    </row>
    <row r="90" spans="1:10" s="3" customFormat="1" x14ac:dyDescent="0.2">
      <c r="A90" s="7" t="s">
        <v>71</v>
      </c>
      <c r="B90" s="7">
        <f t="shared" ref="B90:J90" si="16">B76+B88</f>
        <v>0</v>
      </c>
      <c r="C90" s="7">
        <f t="shared" si="16"/>
        <v>0</v>
      </c>
      <c r="D90" s="7">
        <f t="shared" si="16"/>
        <v>0</v>
      </c>
      <c r="E90" s="7">
        <f t="shared" si="16"/>
        <v>0</v>
      </c>
      <c r="F90" s="7">
        <f t="shared" si="16"/>
        <v>0</v>
      </c>
      <c r="G90" s="7">
        <f t="shared" si="16"/>
        <v>0</v>
      </c>
      <c r="H90" s="7">
        <f t="shared" si="16"/>
        <v>0</v>
      </c>
      <c r="I90" s="7">
        <f t="shared" si="16"/>
        <v>0</v>
      </c>
      <c r="J90" s="7">
        <f t="shared" si="16"/>
        <v>0</v>
      </c>
    </row>
    <row r="91" spans="1:10" x14ac:dyDescent="0.2">
      <c r="G91" s="8"/>
    </row>
    <row r="92" spans="1:10" x14ac:dyDescent="0.2">
      <c r="A92" s="1" t="s">
        <v>24</v>
      </c>
      <c r="G92" s="8"/>
    </row>
    <row r="93" spans="1:10" x14ac:dyDescent="0.2">
      <c r="A93" s="1" t="s">
        <v>47</v>
      </c>
      <c r="G93" s="8"/>
    </row>
    <row r="94" spans="1:10" x14ac:dyDescent="0.2">
      <c r="A94" s="1" t="s">
        <v>74</v>
      </c>
      <c r="G94" s="8"/>
    </row>
    <row r="95" spans="1:10" x14ac:dyDescent="0.2">
      <c r="A95" s="1" t="s">
        <v>73</v>
      </c>
      <c r="G95" s="8"/>
    </row>
    <row r="96" spans="1:10" x14ac:dyDescent="0.2">
      <c r="A96" s="1" t="s">
        <v>75</v>
      </c>
      <c r="G96" s="8"/>
    </row>
    <row r="97" spans="1:10" s="3" customFormat="1" x14ac:dyDescent="0.2">
      <c r="A97" s="7" t="s">
        <v>25</v>
      </c>
      <c r="B97" s="7">
        <f t="shared" ref="B97:J97" si="17">SUM(B92:B96)</f>
        <v>0</v>
      </c>
      <c r="C97" s="7">
        <f t="shared" si="17"/>
        <v>0</v>
      </c>
      <c r="D97" s="7">
        <f t="shared" si="17"/>
        <v>0</v>
      </c>
      <c r="E97" s="7">
        <f t="shared" si="17"/>
        <v>0</v>
      </c>
      <c r="F97" s="7">
        <f t="shared" si="17"/>
        <v>0</v>
      </c>
      <c r="G97" s="7">
        <f t="shared" si="17"/>
        <v>0</v>
      </c>
      <c r="H97" s="7">
        <f t="shared" si="17"/>
        <v>0</v>
      </c>
      <c r="I97" s="7">
        <f t="shared" si="17"/>
        <v>0</v>
      </c>
      <c r="J97" s="7">
        <f t="shared" si="17"/>
        <v>0</v>
      </c>
    </row>
    <row r="98" spans="1:10" x14ac:dyDescent="0.2">
      <c r="G98" s="8"/>
    </row>
    <row r="99" spans="1:10" x14ac:dyDescent="0.2">
      <c r="A99" s="1" t="s">
        <v>89</v>
      </c>
      <c r="G99" s="8"/>
    </row>
    <row r="100" spans="1:10" x14ac:dyDescent="0.2">
      <c r="A100" s="1" t="s">
        <v>90</v>
      </c>
      <c r="G100" s="8"/>
    </row>
    <row r="101" spans="1:10" x14ac:dyDescent="0.2">
      <c r="A101" s="1" t="s">
        <v>94</v>
      </c>
      <c r="G101" s="8"/>
    </row>
    <row r="102" spans="1:10" x14ac:dyDescent="0.2">
      <c r="A102" s="1" t="s">
        <v>48</v>
      </c>
      <c r="G102" s="8"/>
    </row>
    <row r="103" spans="1:10" x14ac:dyDescent="0.2">
      <c r="A103" s="7" t="s">
        <v>26</v>
      </c>
      <c r="B103" s="7">
        <f>SUM(B99:B102)</f>
        <v>0</v>
      </c>
      <c r="C103" s="7">
        <f t="shared" ref="C103:H103" si="18">SUM(C99:C102)</f>
        <v>0</v>
      </c>
      <c r="D103" s="7">
        <f t="shared" si="18"/>
        <v>0</v>
      </c>
      <c r="E103" s="7">
        <f t="shared" si="18"/>
        <v>0</v>
      </c>
      <c r="F103" s="7">
        <f t="shared" si="18"/>
        <v>0</v>
      </c>
      <c r="G103" s="7">
        <f t="shared" si="18"/>
        <v>0</v>
      </c>
      <c r="H103" s="7">
        <f t="shared" si="18"/>
        <v>0</v>
      </c>
      <c r="I103" s="7">
        <f>SUM(I99:I102)</f>
        <v>0</v>
      </c>
      <c r="J103" s="7">
        <f>SUM(J99:J102)</f>
        <v>0</v>
      </c>
    </row>
    <row r="104" spans="1:10" x14ac:dyDescent="0.2">
      <c r="G104" s="8"/>
    </row>
    <row r="105" spans="1:10" x14ac:dyDescent="0.2">
      <c r="A105" s="1" t="s">
        <v>27</v>
      </c>
      <c r="G105" s="8"/>
    </row>
    <row r="106" spans="1:10" x14ac:dyDescent="0.2">
      <c r="A106" s="1" t="s">
        <v>29</v>
      </c>
      <c r="G106" s="8"/>
    </row>
    <row r="107" spans="1:10" x14ac:dyDescent="0.2">
      <c r="A107" s="1" t="s">
        <v>131</v>
      </c>
      <c r="G107" s="8"/>
    </row>
    <row r="108" spans="1:10" x14ac:dyDescent="0.2">
      <c r="A108" s="1" t="s">
        <v>130</v>
      </c>
      <c r="G108" s="8"/>
    </row>
    <row r="109" spans="1:10" x14ac:dyDescent="0.2">
      <c r="A109" s="1" t="s">
        <v>91</v>
      </c>
      <c r="G109" s="8"/>
    </row>
    <row r="110" spans="1:10" x14ac:dyDescent="0.2">
      <c r="A110" s="1" t="s">
        <v>49</v>
      </c>
      <c r="G110" s="8"/>
    </row>
    <row r="111" spans="1:10" x14ac:dyDescent="0.2">
      <c r="A111" s="1" t="s">
        <v>95</v>
      </c>
      <c r="G111" s="8"/>
    </row>
    <row r="112" spans="1:10" x14ac:dyDescent="0.2">
      <c r="A112" s="1" t="s">
        <v>28</v>
      </c>
      <c r="G112" s="8"/>
    </row>
    <row r="113" spans="1:10" x14ac:dyDescent="0.2">
      <c r="A113" s="1" t="s">
        <v>46</v>
      </c>
      <c r="G113" s="8"/>
    </row>
    <row r="114" spans="1:10" x14ac:dyDescent="0.2">
      <c r="A114" s="1" t="s">
        <v>30</v>
      </c>
      <c r="G114" s="8"/>
    </row>
    <row r="115" spans="1:10" x14ac:dyDescent="0.2">
      <c r="A115" s="1" t="s">
        <v>78</v>
      </c>
      <c r="G115" s="8"/>
    </row>
    <row r="116" spans="1:10" x14ac:dyDescent="0.2">
      <c r="A116" s="1" t="s">
        <v>79</v>
      </c>
      <c r="G116" s="8"/>
    </row>
    <row r="117" spans="1:10" x14ac:dyDescent="0.2">
      <c r="A117" s="7" t="s">
        <v>32</v>
      </c>
      <c r="B117" s="7">
        <f>SUM(B105:B116)</f>
        <v>0</v>
      </c>
      <c r="C117" s="7">
        <f t="shared" ref="C117:H117" si="19">SUM(C105:C116)</f>
        <v>0</v>
      </c>
      <c r="D117" s="7">
        <f t="shared" si="19"/>
        <v>0</v>
      </c>
      <c r="E117" s="7">
        <f t="shared" si="19"/>
        <v>0</v>
      </c>
      <c r="F117" s="7">
        <f t="shared" si="19"/>
        <v>0</v>
      </c>
      <c r="G117" s="7">
        <f t="shared" si="19"/>
        <v>0</v>
      </c>
      <c r="H117" s="7">
        <f t="shared" si="19"/>
        <v>0</v>
      </c>
      <c r="I117" s="7">
        <f>SUM(I105:I116)</f>
        <v>0</v>
      </c>
      <c r="J117" s="7">
        <f>SUM(J105:J116)</f>
        <v>0</v>
      </c>
    </row>
    <row r="118" spans="1:10" x14ac:dyDescent="0.2">
      <c r="G118" s="8"/>
    </row>
    <row r="119" spans="1:10" x14ac:dyDescent="0.2">
      <c r="A119" s="7" t="s">
        <v>57</v>
      </c>
      <c r="B119" s="7">
        <f t="shared" ref="B119:J119" si="20">B103+B117</f>
        <v>0</v>
      </c>
      <c r="C119" s="7">
        <f t="shared" si="20"/>
        <v>0</v>
      </c>
      <c r="D119" s="7">
        <f t="shared" si="20"/>
        <v>0</v>
      </c>
      <c r="E119" s="7">
        <f t="shared" si="20"/>
        <v>0</v>
      </c>
      <c r="F119" s="7">
        <f t="shared" si="20"/>
        <v>0</v>
      </c>
      <c r="G119" s="7">
        <f t="shared" si="20"/>
        <v>0</v>
      </c>
      <c r="H119" s="7">
        <f t="shared" si="20"/>
        <v>0</v>
      </c>
      <c r="I119" s="7">
        <f t="shared" si="20"/>
        <v>0</v>
      </c>
      <c r="J119" s="7">
        <f t="shared" si="20"/>
        <v>0</v>
      </c>
    </row>
    <row r="120" spans="1:10" x14ac:dyDescent="0.2">
      <c r="G120" s="8"/>
    </row>
    <row r="121" spans="1:10" s="3" customFormat="1" x14ac:dyDescent="0.2">
      <c r="A121" s="7" t="s">
        <v>31</v>
      </c>
      <c r="B121" s="7">
        <f t="shared" ref="B121:J121" si="21">B97+B119</f>
        <v>0</v>
      </c>
      <c r="C121" s="7">
        <f t="shared" si="21"/>
        <v>0</v>
      </c>
      <c r="D121" s="7">
        <f t="shared" si="21"/>
        <v>0</v>
      </c>
      <c r="E121" s="7">
        <f t="shared" si="21"/>
        <v>0</v>
      </c>
      <c r="F121" s="7">
        <f t="shared" si="21"/>
        <v>0</v>
      </c>
      <c r="G121" s="7">
        <f t="shared" si="21"/>
        <v>0</v>
      </c>
      <c r="H121" s="7">
        <f t="shared" si="21"/>
        <v>0</v>
      </c>
      <c r="I121" s="7">
        <f t="shared" si="21"/>
        <v>0</v>
      </c>
      <c r="J121" s="7">
        <f t="shared" si="21"/>
        <v>0</v>
      </c>
    </row>
    <row r="122" spans="1:10" x14ac:dyDescent="0.2">
      <c r="G122" s="8"/>
    </row>
    <row r="123" spans="1:10" x14ac:dyDescent="0.2">
      <c r="G123" s="8"/>
    </row>
    <row r="124" spans="1:10" ht="18.75" x14ac:dyDescent="0.3">
      <c r="A124" s="17" t="s">
        <v>138</v>
      </c>
      <c r="G124" s="8"/>
    </row>
    <row r="125" spans="1:10" s="5" customFormat="1" x14ac:dyDescent="0.2">
      <c r="A125" s="26"/>
      <c r="G125" s="8"/>
    </row>
    <row r="126" spans="1:10" ht="25.5" x14ac:dyDescent="0.2">
      <c r="A126" s="7" t="str">
        <f>A38</f>
        <v>Afkoma reglulegrar starfsemi fyrir fjármagnsliði og tekjuskatt (EBIT)</v>
      </c>
      <c r="B126" s="7">
        <f t="shared" ref="B126:J126" si="22">B38</f>
        <v>0</v>
      </c>
      <c r="C126" s="7">
        <f t="shared" si="22"/>
        <v>0</v>
      </c>
      <c r="D126" s="7">
        <f t="shared" si="22"/>
        <v>0</v>
      </c>
      <c r="E126" s="7">
        <f t="shared" si="22"/>
        <v>0</v>
      </c>
      <c r="F126" s="7">
        <f t="shared" si="22"/>
        <v>0</v>
      </c>
      <c r="G126" s="7">
        <f t="shared" si="22"/>
        <v>0</v>
      </c>
      <c r="H126" s="7">
        <f t="shared" si="22"/>
        <v>0</v>
      </c>
      <c r="I126" s="7">
        <f t="shared" si="22"/>
        <v>0</v>
      </c>
      <c r="J126" s="7">
        <f t="shared" si="22"/>
        <v>0</v>
      </c>
    </row>
    <row r="127" spans="1:10" x14ac:dyDescent="0.2">
      <c r="A127" s="7" t="str">
        <f>A51</f>
        <v>Óreglulegir liðir, samtals</v>
      </c>
      <c r="B127" s="7">
        <f t="shared" ref="B127:J127" si="23">B51</f>
        <v>0</v>
      </c>
      <c r="C127" s="7">
        <f t="shared" si="23"/>
        <v>0</v>
      </c>
      <c r="D127" s="7">
        <f t="shared" si="23"/>
        <v>0</v>
      </c>
      <c r="E127" s="7">
        <f t="shared" si="23"/>
        <v>0</v>
      </c>
      <c r="F127" s="7">
        <f t="shared" si="23"/>
        <v>0</v>
      </c>
      <c r="G127" s="7">
        <f t="shared" si="23"/>
        <v>0</v>
      </c>
      <c r="H127" s="7">
        <f t="shared" si="23"/>
        <v>0</v>
      </c>
      <c r="I127" s="7">
        <f t="shared" si="23"/>
        <v>0</v>
      </c>
      <c r="J127" s="7">
        <f t="shared" si="23"/>
        <v>0</v>
      </c>
    </row>
    <row r="128" spans="1:10" x14ac:dyDescent="0.2">
      <c r="A128" s="9" t="str">
        <f t="shared" ref="A128:J128" si="24">A36</f>
        <v>Afskriftir, samtals</v>
      </c>
      <c r="B128" s="9">
        <f t="shared" si="24"/>
        <v>0</v>
      </c>
      <c r="C128" s="9">
        <f t="shared" si="24"/>
        <v>0</v>
      </c>
      <c r="D128" s="9">
        <f t="shared" si="24"/>
        <v>0</v>
      </c>
      <c r="E128" s="9">
        <f t="shared" si="24"/>
        <v>0</v>
      </c>
      <c r="F128" s="9">
        <f t="shared" si="24"/>
        <v>0</v>
      </c>
      <c r="G128" s="9">
        <f t="shared" si="24"/>
        <v>0</v>
      </c>
      <c r="H128" s="9">
        <f t="shared" si="24"/>
        <v>0</v>
      </c>
      <c r="I128" s="9">
        <f t="shared" si="24"/>
        <v>0</v>
      </c>
      <c r="J128" s="9">
        <f t="shared" si="24"/>
        <v>0</v>
      </c>
    </row>
    <row r="129" spans="1:10" x14ac:dyDescent="0.2">
      <c r="A129" s="1" t="s">
        <v>81</v>
      </c>
      <c r="G129" s="8"/>
    </row>
    <row r="130" spans="1:10" x14ac:dyDescent="0.2">
      <c r="A130" s="1" t="s">
        <v>82</v>
      </c>
      <c r="G130" s="8"/>
    </row>
    <row r="131" spans="1:10" x14ac:dyDescent="0.2">
      <c r="A131" s="1" t="s">
        <v>96</v>
      </c>
      <c r="G131" s="8"/>
    </row>
    <row r="132" spans="1:10" x14ac:dyDescent="0.2">
      <c r="A132" s="7" t="s">
        <v>99</v>
      </c>
      <c r="B132" s="7">
        <f>SUM(B128:B131)</f>
        <v>0</v>
      </c>
      <c r="C132" s="7">
        <f t="shared" ref="C132:I132" si="25">SUM(C128:C131)</f>
        <v>0</v>
      </c>
      <c r="D132" s="7">
        <f t="shared" si="25"/>
        <v>0</v>
      </c>
      <c r="E132" s="7">
        <f t="shared" si="25"/>
        <v>0</v>
      </c>
      <c r="F132" s="7">
        <f t="shared" si="25"/>
        <v>0</v>
      </c>
      <c r="G132" s="7">
        <f t="shared" si="25"/>
        <v>0</v>
      </c>
      <c r="H132" s="7">
        <f t="shared" si="25"/>
        <v>0</v>
      </c>
      <c r="I132" s="7">
        <f t="shared" si="25"/>
        <v>0</v>
      </c>
      <c r="J132" s="7">
        <f t="shared" ref="J132" si="26">SUM(J128:J131)</f>
        <v>0</v>
      </c>
    </row>
    <row r="133" spans="1:10" x14ac:dyDescent="0.2">
      <c r="G133" s="8"/>
    </row>
    <row r="134" spans="1:10" ht="25.5" x14ac:dyDescent="0.2">
      <c r="A134" s="7" t="s">
        <v>124</v>
      </c>
      <c r="B134" s="7">
        <f>B126+B132</f>
        <v>0</v>
      </c>
      <c r="C134" s="7">
        <f t="shared" ref="C134:I134" si="27">C126+C128</f>
        <v>0</v>
      </c>
      <c r="D134" s="7">
        <f t="shared" si="27"/>
        <v>0</v>
      </c>
      <c r="E134" s="7">
        <f t="shared" si="27"/>
        <v>0</v>
      </c>
      <c r="F134" s="7">
        <f t="shared" si="27"/>
        <v>0</v>
      </c>
      <c r="G134" s="7">
        <f t="shared" si="27"/>
        <v>0</v>
      </c>
      <c r="H134" s="7">
        <f t="shared" si="27"/>
        <v>0</v>
      </c>
      <c r="I134" s="7">
        <f t="shared" si="27"/>
        <v>0</v>
      </c>
      <c r="J134" s="7">
        <f t="shared" ref="J134" si="28">J126+J128</f>
        <v>0</v>
      </c>
    </row>
    <row r="135" spans="1:10" x14ac:dyDescent="0.2">
      <c r="G135" s="8"/>
    </row>
    <row r="136" spans="1:10" x14ac:dyDescent="0.2">
      <c r="A136" s="1" t="s">
        <v>135</v>
      </c>
      <c r="G136" s="8"/>
    </row>
    <row r="137" spans="1:10" x14ac:dyDescent="0.2">
      <c r="A137" s="1" t="s">
        <v>133</v>
      </c>
      <c r="G137" s="8"/>
    </row>
    <row r="138" spans="1:10" x14ac:dyDescent="0.2">
      <c r="A138" s="1" t="s">
        <v>100</v>
      </c>
      <c r="G138" s="8"/>
    </row>
    <row r="139" spans="1:10" x14ac:dyDescent="0.2">
      <c r="A139" s="1" t="s">
        <v>101</v>
      </c>
      <c r="G139" s="8"/>
    </row>
    <row r="140" spans="1:10" s="3" customFormat="1" x14ac:dyDescent="0.2">
      <c r="A140" s="7" t="s">
        <v>98</v>
      </c>
      <c r="B140" s="7">
        <f>SUM(B136:B139)</f>
        <v>0</v>
      </c>
      <c r="C140" s="7">
        <f t="shared" ref="C140:I140" si="29">SUM(C136:C139)</f>
        <v>0</v>
      </c>
      <c r="D140" s="7">
        <f t="shared" si="29"/>
        <v>0</v>
      </c>
      <c r="E140" s="7">
        <f t="shared" si="29"/>
        <v>0</v>
      </c>
      <c r="F140" s="7">
        <f t="shared" si="29"/>
        <v>0</v>
      </c>
      <c r="G140" s="7">
        <f t="shared" si="29"/>
        <v>0</v>
      </c>
      <c r="H140" s="7">
        <f t="shared" si="29"/>
        <v>0</v>
      </c>
      <c r="I140" s="7">
        <f t="shared" si="29"/>
        <v>0</v>
      </c>
      <c r="J140" s="7">
        <f t="shared" ref="J140" si="30">SUM(J136:J139)</f>
        <v>0</v>
      </c>
    </row>
    <row r="141" spans="1:10" x14ac:dyDescent="0.2">
      <c r="G141" s="8"/>
    </row>
    <row r="142" spans="1:10" x14ac:dyDescent="0.2">
      <c r="A142" s="1" t="s">
        <v>36</v>
      </c>
      <c r="G142" s="8"/>
    </row>
    <row r="143" spans="1:10" x14ac:dyDescent="0.2">
      <c r="A143" s="1" t="s">
        <v>134</v>
      </c>
      <c r="G143" s="8"/>
    </row>
    <row r="144" spans="1:10" x14ac:dyDescent="0.2">
      <c r="A144" s="1" t="s">
        <v>107</v>
      </c>
      <c r="G144" s="8"/>
    </row>
    <row r="145" spans="1:10" s="3" customFormat="1" x14ac:dyDescent="0.2">
      <c r="A145" s="7" t="s">
        <v>97</v>
      </c>
      <c r="B145" s="7">
        <f>SUM(B142:B144)</f>
        <v>0</v>
      </c>
      <c r="C145" s="7">
        <f t="shared" ref="C145:I145" si="31">SUM(C142:C144)</f>
        <v>0</v>
      </c>
      <c r="D145" s="7">
        <f t="shared" si="31"/>
        <v>0</v>
      </c>
      <c r="E145" s="7">
        <f t="shared" si="31"/>
        <v>0</v>
      </c>
      <c r="F145" s="7">
        <f t="shared" si="31"/>
        <v>0</v>
      </c>
      <c r="G145" s="7">
        <f t="shared" si="31"/>
        <v>0</v>
      </c>
      <c r="H145" s="7">
        <f t="shared" si="31"/>
        <v>0</v>
      </c>
      <c r="I145" s="7">
        <f t="shared" si="31"/>
        <v>0</v>
      </c>
      <c r="J145" s="7">
        <f t="shared" ref="J145" si="32">SUM(J142:J144)</f>
        <v>0</v>
      </c>
    </row>
    <row r="146" spans="1:10" x14ac:dyDescent="0.2">
      <c r="G146" s="8"/>
    </row>
    <row r="147" spans="1:10" x14ac:dyDescent="0.2">
      <c r="A147" s="1" t="s">
        <v>42</v>
      </c>
      <c r="G147" s="8"/>
    </row>
    <row r="148" spans="1:10" x14ac:dyDescent="0.2">
      <c r="A148" s="1" t="s">
        <v>43</v>
      </c>
      <c r="G148" s="8"/>
    </row>
    <row r="149" spans="1:10" x14ac:dyDescent="0.2">
      <c r="A149" s="1" t="s">
        <v>45</v>
      </c>
      <c r="G149" s="8"/>
    </row>
    <row r="150" spans="1:10" x14ac:dyDescent="0.2">
      <c r="A150" s="7" t="s">
        <v>127</v>
      </c>
      <c r="B150" s="7">
        <f t="shared" ref="B150:J150" si="33">B134+B140+B145+B147+B148+B149</f>
        <v>0</v>
      </c>
      <c r="C150" s="7">
        <f t="shared" si="33"/>
        <v>0</v>
      </c>
      <c r="D150" s="7">
        <f t="shared" si="33"/>
        <v>0</v>
      </c>
      <c r="E150" s="7">
        <f t="shared" si="33"/>
        <v>0</v>
      </c>
      <c r="F150" s="7">
        <f t="shared" si="33"/>
        <v>0</v>
      </c>
      <c r="G150" s="7">
        <f t="shared" si="33"/>
        <v>0</v>
      </c>
      <c r="H150" s="7">
        <f t="shared" si="33"/>
        <v>0</v>
      </c>
      <c r="I150" s="7">
        <f t="shared" si="33"/>
        <v>0</v>
      </c>
      <c r="J150" s="7">
        <f t="shared" si="33"/>
        <v>0</v>
      </c>
    </row>
    <row r="151" spans="1:10" x14ac:dyDescent="0.2">
      <c r="G151" s="8"/>
    </row>
    <row r="152" spans="1:10" x14ac:dyDescent="0.2">
      <c r="A152" s="1" t="s">
        <v>37</v>
      </c>
      <c r="G152" s="8"/>
    </row>
    <row r="153" spans="1:10" x14ac:dyDescent="0.2">
      <c r="A153" s="1" t="s">
        <v>38</v>
      </c>
      <c r="G153" s="8"/>
    </row>
    <row r="154" spans="1:10" x14ac:dyDescent="0.2">
      <c r="A154" s="1" t="s">
        <v>39</v>
      </c>
      <c r="G154" s="8"/>
    </row>
    <row r="155" spans="1:10" x14ac:dyDescent="0.2">
      <c r="A155" s="7" t="s">
        <v>68</v>
      </c>
      <c r="B155" s="7">
        <f>SUM(B152:B154)</f>
        <v>0</v>
      </c>
      <c r="C155" s="7">
        <f t="shared" ref="C155:I155" si="34">SUM(C152:C154)</f>
        <v>0</v>
      </c>
      <c r="D155" s="7">
        <f t="shared" si="34"/>
        <v>0</v>
      </c>
      <c r="E155" s="7">
        <f t="shared" si="34"/>
        <v>0</v>
      </c>
      <c r="F155" s="7">
        <f t="shared" si="34"/>
        <v>0</v>
      </c>
      <c r="G155" s="7">
        <f t="shared" si="34"/>
        <v>0</v>
      </c>
      <c r="H155" s="7">
        <f t="shared" si="34"/>
        <v>0</v>
      </c>
      <c r="I155" s="7">
        <f t="shared" si="34"/>
        <v>0</v>
      </c>
      <c r="J155" s="7">
        <f t="shared" ref="J155" si="35">SUM(J152:J154)</f>
        <v>0</v>
      </c>
    </row>
    <row r="156" spans="1:10" x14ac:dyDescent="0.2">
      <c r="G156" s="8"/>
    </row>
    <row r="157" spans="1:10" x14ac:dyDescent="0.2">
      <c r="A157" s="1" t="s">
        <v>40</v>
      </c>
      <c r="G157" s="8"/>
    </row>
    <row r="158" spans="1:10" x14ac:dyDescent="0.2">
      <c r="A158" s="1" t="s">
        <v>41</v>
      </c>
      <c r="G158" s="8"/>
    </row>
    <row r="159" spans="1:10" x14ac:dyDescent="0.2">
      <c r="A159" s="1" t="s">
        <v>102</v>
      </c>
      <c r="G159" s="8"/>
    </row>
    <row r="160" spans="1:10" x14ac:dyDescent="0.2">
      <c r="A160" s="7" t="s">
        <v>67</v>
      </c>
      <c r="B160" s="7">
        <f>SUM(B157:B159)</f>
        <v>0</v>
      </c>
      <c r="C160" s="7">
        <f t="shared" ref="C160:I160" si="36">SUM(C157:C159)</f>
        <v>0</v>
      </c>
      <c r="D160" s="7">
        <f t="shared" si="36"/>
        <v>0</v>
      </c>
      <c r="E160" s="7">
        <f t="shared" si="36"/>
        <v>0</v>
      </c>
      <c r="F160" s="7">
        <f t="shared" si="36"/>
        <v>0</v>
      </c>
      <c r="G160" s="7">
        <f t="shared" si="36"/>
        <v>0</v>
      </c>
      <c r="H160" s="7">
        <f t="shared" si="36"/>
        <v>0</v>
      </c>
      <c r="I160" s="7">
        <f t="shared" si="36"/>
        <v>0</v>
      </c>
      <c r="J160" s="7">
        <f t="shared" ref="J160" si="37">SUM(J157:J159)</f>
        <v>0</v>
      </c>
    </row>
    <row r="161" spans="1:10" x14ac:dyDescent="0.2">
      <c r="G161" s="8"/>
    </row>
    <row r="162" spans="1:10" x14ac:dyDescent="0.2">
      <c r="A162" s="9" t="s">
        <v>44</v>
      </c>
      <c r="B162" s="8">
        <f t="shared" ref="B162:I162" si="38">B150+B155+B160</f>
        <v>0</v>
      </c>
      <c r="C162" s="8">
        <f t="shared" si="38"/>
        <v>0</v>
      </c>
      <c r="D162" s="8">
        <f t="shared" si="38"/>
        <v>0</v>
      </c>
      <c r="E162" s="8">
        <f t="shared" si="38"/>
        <v>0</v>
      </c>
      <c r="F162" s="8">
        <f t="shared" si="38"/>
        <v>0</v>
      </c>
      <c r="G162" s="8">
        <f t="shared" si="38"/>
        <v>0</v>
      </c>
      <c r="H162" s="8">
        <f t="shared" si="38"/>
        <v>0</v>
      </c>
      <c r="I162" s="8">
        <f t="shared" si="38"/>
        <v>0</v>
      </c>
      <c r="J162" s="8">
        <f t="shared" ref="J162" si="39">J150+J155+J160</f>
        <v>0</v>
      </c>
    </row>
    <row r="163" spans="1:10" x14ac:dyDescent="0.2">
      <c r="A163" s="9" t="s">
        <v>114</v>
      </c>
      <c r="G163" s="8"/>
    </row>
    <row r="164" spans="1:10" x14ac:dyDescent="0.2">
      <c r="A164" s="9" t="s">
        <v>115</v>
      </c>
      <c r="B164" s="8">
        <f>B162+B163</f>
        <v>0</v>
      </c>
      <c r="C164" s="8">
        <f t="shared" ref="C164:I164" si="40">C162+C163</f>
        <v>0</v>
      </c>
      <c r="D164" s="8">
        <f t="shared" si="40"/>
        <v>0</v>
      </c>
      <c r="E164" s="8">
        <f t="shared" si="40"/>
        <v>0</v>
      </c>
      <c r="F164" s="8">
        <f t="shared" si="40"/>
        <v>0</v>
      </c>
      <c r="G164" s="8">
        <f t="shared" si="40"/>
        <v>0</v>
      </c>
      <c r="H164" s="8">
        <f t="shared" si="40"/>
        <v>0</v>
      </c>
      <c r="I164" s="8">
        <f t="shared" si="40"/>
        <v>0</v>
      </c>
      <c r="J164" s="8">
        <f t="shared" ref="J164" si="41">J162+J163</f>
        <v>0</v>
      </c>
    </row>
    <row r="165" spans="1:10" x14ac:dyDescent="0.2">
      <c r="G165" s="8"/>
    </row>
    <row r="166" spans="1:10" x14ac:dyDescent="0.2">
      <c r="A166" s="9" t="s">
        <v>54</v>
      </c>
      <c r="G166" s="8"/>
    </row>
    <row r="167" spans="1:10" x14ac:dyDescent="0.2">
      <c r="A167" s="1" t="s">
        <v>52</v>
      </c>
      <c r="G167" s="8"/>
    </row>
    <row r="168" spans="1:10" x14ac:dyDescent="0.2">
      <c r="A168" s="1" t="s">
        <v>51</v>
      </c>
      <c r="G168" s="8"/>
    </row>
    <row r="169" spans="1:10" x14ac:dyDescent="0.2">
      <c r="A169" s="1" t="s">
        <v>53</v>
      </c>
      <c r="G169" s="8"/>
    </row>
    <row r="170" spans="1:10" x14ac:dyDescent="0.2">
      <c r="A170" s="1" t="s">
        <v>108</v>
      </c>
      <c r="G170" s="8"/>
    </row>
    <row r="171" spans="1:10" x14ac:dyDescent="0.2">
      <c r="G171" s="8"/>
    </row>
    <row r="172" spans="1:10" ht="15.75" x14ac:dyDescent="0.25">
      <c r="A172" s="16" t="s">
        <v>139</v>
      </c>
      <c r="G172" s="8"/>
    </row>
    <row r="173" spans="1:10" x14ac:dyDescent="0.2">
      <c r="G173" s="8"/>
    </row>
    <row r="174" spans="1:10" x14ac:dyDescent="0.2">
      <c r="A174" s="8" t="str">
        <f t="shared" ref="A174:J174" si="42">A45</f>
        <v>Afkoma reglulegrar starfsemi fyrir skatta</v>
      </c>
      <c r="B174" s="8">
        <f t="shared" si="42"/>
        <v>0</v>
      </c>
      <c r="C174" s="8">
        <f t="shared" si="42"/>
        <v>0</v>
      </c>
      <c r="D174" s="8">
        <f t="shared" si="42"/>
        <v>0</v>
      </c>
      <c r="E174" s="8">
        <f t="shared" si="42"/>
        <v>0</v>
      </c>
      <c r="F174" s="8">
        <f t="shared" si="42"/>
        <v>0</v>
      </c>
      <c r="G174" s="8">
        <f t="shared" si="42"/>
        <v>0</v>
      </c>
      <c r="H174" s="8">
        <f t="shared" si="42"/>
        <v>0</v>
      </c>
      <c r="I174" s="8">
        <f t="shared" si="42"/>
        <v>0</v>
      </c>
      <c r="J174" s="8">
        <f t="shared" si="42"/>
        <v>0</v>
      </c>
    </row>
    <row r="175" spans="1:10" x14ac:dyDescent="0.2">
      <c r="A175" s="8" t="s">
        <v>83</v>
      </c>
      <c r="B175" s="5"/>
      <c r="C175" s="5"/>
      <c r="D175" s="5"/>
      <c r="E175" s="5"/>
      <c r="F175" s="5"/>
      <c r="G175" s="8"/>
      <c r="H175" s="5"/>
      <c r="I175" s="5"/>
      <c r="J175" s="5"/>
    </row>
    <row r="176" spans="1:10" x14ac:dyDescent="0.2">
      <c r="A176" s="8" t="s">
        <v>119</v>
      </c>
      <c r="B176" s="12">
        <f>IF(B175&lt;=0,(B174/1),(B174/(B175)))</f>
        <v>0</v>
      </c>
      <c r="C176" s="12">
        <f t="shared" ref="C176:J176" si="43">IF(C175&lt;=0,(C174/1),(C174/(C175)))</f>
        <v>0</v>
      </c>
      <c r="D176" s="12">
        <f t="shared" si="43"/>
        <v>0</v>
      </c>
      <c r="E176" s="12">
        <f t="shared" si="43"/>
        <v>0</v>
      </c>
      <c r="F176" s="12">
        <f t="shared" si="43"/>
        <v>0</v>
      </c>
      <c r="G176" s="12">
        <f t="shared" si="43"/>
        <v>0</v>
      </c>
      <c r="H176" s="12">
        <f t="shared" si="43"/>
        <v>0</v>
      </c>
      <c r="I176" s="12">
        <f t="shared" si="43"/>
        <v>0</v>
      </c>
      <c r="J176" s="12">
        <f t="shared" si="43"/>
        <v>0</v>
      </c>
    </row>
    <row r="177" spans="1:10" x14ac:dyDescent="0.2">
      <c r="B177" s="4"/>
      <c r="C177" s="4"/>
      <c r="D177" s="4"/>
      <c r="E177" s="4"/>
      <c r="F177" s="4"/>
      <c r="G177" s="31"/>
      <c r="H177" s="4"/>
      <c r="I177" s="4"/>
      <c r="J177" s="4"/>
    </row>
    <row r="178" spans="1:10" x14ac:dyDescent="0.2">
      <c r="A178" s="8" t="str">
        <f t="shared" ref="A178:J178" si="44">A45</f>
        <v>Afkoma reglulegrar starfsemi fyrir skatta</v>
      </c>
      <c r="B178" s="8">
        <f t="shared" si="44"/>
        <v>0</v>
      </c>
      <c r="C178" s="8">
        <f t="shared" si="44"/>
        <v>0</v>
      </c>
      <c r="D178" s="8">
        <f t="shared" si="44"/>
        <v>0</v>
      </c>
      <c r="E178" s="8">
        <f t="shared" si="44"/>
        <v>0</v>
      </c>
      <c r="F178" s="8">
        <f t="shared" si="44"/>
        <v>0</v>
      </c>
      <c r="G178" s="8">
        <f t="shared" si="44"/>
        <v>0</v>
      </c>
      <c r="H178" s="8">
        <f t="shared" si="44"/>
        <v>0</v>
      </c>
      <c r="I178" s="8">
        <f t="shared" si="44"/>
        <v>0</v>
      </c>
      <c r="J178" s="8">
        <f t="shared" si="44"/>
        <v>0</v>
      </c>
    </row>
    <row r="179" spans="1:10" x14ac:dyDescent="0.2">
      <c r="A179" s="8" t="s">
        <v>116</v>
      </c>
      <c r="B179" s="8">
        <f>(B175+B97)/2</f>
        <v>0</v>
      </c>
      <c r="C179" s="8">
        <f t="shared" ref="C179:J179" si="45">(B97+C97)/2</f>
        <v>0</v>
      </c>
      <c r="D179" s="8">
        <f t="shared" si="45"/>
        <v>0</v>
      </c>
      <c r="E179" s="8">
        <f t="shared" si="45"/>
        <v>0</v>
      </c>
      <c r="F179" s="8">
        <f t="shared" si="45"/>
        <v>0</v>
      </c>
      <c r="G179" s="8">
        <f t="shared" si="45"/>
        <v>0</v>
      </c>
      <c r="H179" s="8">
        <f t="shared" si="45"/>
        <v>0</v>
      </c>
      <c r="I179" s="8">
        <f t="shared" si="45"/>
        <v>0</v>
      </c>
      <c r="J179" s="8">
        <f t="shared" si="45"/>
        <v>0</v>
      </c>
    </row>
    <row r="180" spans="1:10" x14ac:dyDescent="0.2">
      <c r="A180" s="6" t="s">
        <v>109</v>
      </c>
      <c r="B180" s="19">
        <f>IF(B179&lt;=0,(B178/1),(B178/(B179)))</f>
        <v>0</v>
      </c>
      <c r="C180" s="19">
        <f t="shared" ref="C180:J180" si="46">IF(C179&lt;=0,(C178/1),(C178/(C179)))</f>
        <v>0</v>
      </c>
      <c r="D180" s="19">
        <f t="shared" si="46"/>
        <v>0</v>
      </c>
      <c r="E180" s="19">
        <f t="shared" si="46"/>
        <v>0</v>
      </c>
      <c r="F180" s="19">
        <f t="shared" si="46"/>
        <v>0</v>
      </c>
      <c r="G180" s="19">
        <f t="shared" si="46"/>
        <v>0</v>
      </c>
      <c r="H180" s="19">
        <f t="shared" si="46"/>
        <v>0</v>
      </c>
      <c r="I180" s="19">
        <f t="shared" si="46"/>
        <v>0</v>
      </c>
      <c r="J180" s="19">
        <f t="shared" si="46"/>
        <v>0</v>
      </c>
    </row>
    <row r="181" spans="1:10" x14ac:dyDescent="0.2">
      <c r="G181" s="8"/>
    </row>
    <row r="182" spans="1:10" x14ac:dyDescent="0.2">
      <c r="A182" s="8" t="str">
        <f t="shared" ref="A182:J182" si="47">A45</f>
        <v>Afkoma reglulegrar starfsemi fyrir skatta</v>
      </c>
      <c r="B182" s="8">
        <f t="shared" si="47"/>
        <v>0</v>
      </c>
      <c r="C182" s="8">
        <f t="shared" si="47"/>
        <v>0</v>
      </c>
      <c r="D182" s="8">
        <f t="shared" si="47"/>
        <v>0</v>
      </c>
      <c r="E182" s="8">
        <f t="shared" si="47"/>
        <v>0</v>
      </c>
      <c r="F182" s="8">
        <f t="shared" si="47"/>
        <v>0</v>
      </c>
      <c r="G182" s="8">
        <f t="shared" si="47"/>
        <v>0</v>
      </c>
      <c r="H182" s="8">
        <f t="shared" si="47"/>
        <v>0</v>
      </c>
      <c r="I182" s="8">
        <f t="shared" si="47"/>
        <v>0</v>
      </c>
      <c r="J182" s="8">
        <f t="shared" si="47"/>
        <v>0</v>
      </c>
    </row>
    <row r="183" spans="1:10" x14ac:dyDescent="0.2">
      <c r="A183" s="8" t="str">
        <f t="shared" ref="A183:J183" si="48">A17</f>
        <v>Rekstrartekjur reglulegrar starfsemi, samtals</v>
      </c>
      <c r="B183" s="8">
        <f t="shared" si="48"/>
        <v>0</v>
      </c>
      <c r="C183" s="8">
        <f t="shared" si="48"/>
        <v>0</v>
      </c>
      <c r="D183" s="8">
        <f t="shared" si="48"/>
        <v>0</v>
      </c>
      <c r="E183" s="8">
        <f t="shared" si="48"/>
        <v>0</v>
      </c>
      <c r="F183" s="8">
        <f t="shared" si="48"/>
        <v>0</v>
      </c>
      <c r="G183" s="8">
        <f t="shared" si="48"/>
        <v>0</v>
      </c>
      <c r="H183" s="8">
        <f t="shared" si="48"/>
        <v>0</v>
      </c>
      <c r="I183" s="8">
        <f t="shared" si="48"/>
        <v>0</v>
      </c>
      <c r="J183" s="8">
        <f t="shared" si="48"/>
        <v>0</v>
      </c>
    </row>
    <row r="184" spans="1:10" x14ac:dyDescent="0.2">
      <c r="A184" s="6" t="s">
        <v>110</v>
      </c>
      <c r="B184" s="20" t="str">
        <f>IF(B183=0,"",(B182/(B183)))</f>
        <v/>
      </c>
      <c r="C184" s="20" t="str">
        <f t="shared" ref="C184" si="49">IF(C183=0,"",(C182/(C183)))</f>
        <v/>
      </c>
      <c r="D184" s="20" t="str">
        <f t="shared" ref="D184" si="50">IF(D183=0,"",(D182/(D183)))</f>
        <v/>
      </c>
      <c r="E184" s="20" t="str">
        <f t="shared" ref="E184" si="51">IF(E183=0,"",(E182/(E183)))</f>
        <v/>
      </c>
      <c r="F184" s="20" t="str">
        <f t="shared" ref="F184" si="52">IF(F183=0,"",(F182/(F183)))</f>
        <v/>
      </c>
      <c r="G184" s="20" t="str">
        <f t="shared" ref="G184" si="53">IF(G183=0,"",(G182/(G183)))</f>
        <v/>
      </c>
      <c r="H184" s="20" t="str">
        <f t="shared" ref="H184:I184" si="54">IF(H183=0,"",(H182/(H183)))</f>
        <v/>
      </c>
      <c r="I184" s="20" t="str">
        <f t="shared" si="54"/>
        <v/>
      </c>
      <c r="J184" s="20" t="str">
        <f t="shared" ref="J184" si="55">IF(J183=0,"",(J182/(J183)))</f>
        <v/>
      </c>
    </row>
    <row r="185" spans="1:10" x14ac:dyDescent="0.2">
      <c r="G185" s="8"/>
    </row>
    <row r="186" spans="1:10" ht="15.75" x14ac:dyDescent="0.25">
      <c r="A186" s="16" t="s">
        <v>140</v>
      </c>
      <c r="G186" s="8"/>
    </row>
    <row r="187" spans="1:10" x14ac:dyDescent="0.2">
      <c r="G187" s="8"/>
    </row>
    <row r="188" spans="1:10" x14ac:dyDescent="0.2">
      <c r="A188" s="8" t="str">
        <f t="shared" ref="A188:J188" si="56">A88</f>
        <v>Veltufjármunir samtals</v>
      </c>
      <c r="B188" s="8">
        <f t="shared" si="56"/>
        <v>0</v>
      </c>
      <c r="C188" s="8">
        <f t="shared" si="56"/>
        <v>0</v>
      </c>
      <c r="D188" s="8">
        <f t="shared" si="56"/>
        <v>0</v>
      </c>
      <c r="E188" s="8">
        <f t="shared" si="56"/>
        <v>0</v>
      </c>
      <c r="F188" s="8">
        <f t="shared" si="56"/>
        <v>0</v>
      </c>
      <c r="G188" s="8">
        <f t="shared" si="56"/>
        <v>0</v>
      </c>
      <c r="H188" s="8">
        <f t="shared" si="56"/>
        <v>0</v>
      </c>
      <c r="I188" s="8">
        <f t="shared" si="56"/>
        <v>0</v>
      </c>
      <c r="J188" s="8">
        <f t="shared" si="56"/>
        <v>0</v>
      </c>
    </row>
    <row r="189" spans="1:10" x14ac:dyDescent="0.2">
      <c r="A189" s="8" t="str">
        <f t="shared" ref="A189:J189" si="57">A117</f>
        <v>Skammtímaskuldir, samtals</v>
      </c>
      <c r="B189" s="8">
        <f t="shared" si="57"/>
        <v>0</v>
      </c>
      <c r="C189" s="8">
        <f t="shared" si="57"/>
        <v>0</v>
      </c>
      <c r="D189" s="8">
        <f t="shared" si="57"/>
        <v>0</v>
      </c>
      <c r="E189" s="8">
        <f t="shared" si="57"/>
        <v>0</v>
      </c>
      <c r="F189" s="8">
        <f t="shared" si="57"/>
        <v>0</v>
      </c>
      <c r="G189" s="8">
        <f t="shared" si="57"/>
        <v>0</v>
      </c>
      <c r="H189" s="8">
        <f t="shared" si="57"/>
        <v>0</v>
      </c>
      <c r="I189" s="8">
        <f t="shared" si="57"/>
        <v>0</v>
      </c>
      <c r="J189" s="8">
        <f t="shared" si="57"/>
        <v>0</v>
      </c>
    </row>
    <row r="190" spans="1:10" s="3" customFormat="1" x14ac:dyDescent="0.2">
      <c r="A190" s="6" t="s">
        <v>143</v>
      </c>
      <c r="B190" s="18" t="str">
        <f>IF(B189=0,"",(B188/(B189)))</f>
        <v/>
      </c>
      <c r="C190" s="18" t="str">
        <f t="shared" ref="C190" si="58">IF(C189=0,"",(C188/(C189)))</f>
        <v/>
      </c>
      <c r="D190" s="18" t="str">
        <f t="shared" ref="D190" si="59">IF(D189=0,"",(D188/(D189)))</f>
        <v/>
      </c>
      <c r="E190" s="18" t="str">
        <f t="shared" ref="E190" si="60">IF(E189=0,"",(E188/(E189)))</f>
        <v/>
      </c>
      <c r="F190" s="18" t="str">
        <f t="shared" ref="F190" si="61">IF(F189=0,"",(F188/(F189)))</f>
        <v/>
      </c>
      <c r="G190" s="18" t="str">
        <f t="shared" ref="G190" si="62">IF(G189=0,"",(G188/(G189)))</f>
        <v/>
      </c>
      <c r="H190" s="18" t="str">
        <f t="shared" ref="H190:I190" si="63">IF(H189=0,"",(H188/(H189)))</f>
        <v/>
      </c>
      <c r="I190" s="18" t="str">
        <f t="shared" si="63"/>
        <v/>
      </c>
      <c r="J190" s="18" t="str">
        <f t="shared" ref="J190" si="64">IF(J189=0,"",(J188/(J189)))</f>
        <v/>
      </c>
    </row>
    <row r="191" spans="1:10" x14ac:dyDescent="0.2">
      <c r="G191" s="8"/>
    </row>
    <row r="192" spans="1:10" x14ac:dyDescent="0.2">
      <c r="A192" s="8" t="str">
        <f t="shared" ref="A192:J192" si="65">A87</f>
        <v xml:space="preserve">Handbært fé s.s. sjóður, óbundnar innistæður (Kvikir veltufjármunir) </v>
      </c>
      <c r="B192" s="8">
        <f t="shared" si="65"/>
        <v>0</v>
      </c>
      <c r="C192" s="8">
        <f t="shared" si="65"/>
        <v>0</v>
      </c>
      <c r="D192" s="8">
        <f t="shared" si="65"/>
        <v>0</v>
      </c>
      <c r="E192" s="8">
        <f t="shared" si="65"/>
        <v>0</v>
      </c>
      <c r="F192" s="8">
        <f t="shared" si="65"/>
        <v>0</v>
      </c>
      <c r="G192" s="8">
        <f t="shared" si="65"/>
        <v>0</v>
      </c>
      <c r="H192" s="8">
        <f t="shared" si="65"/>
        <v>0</v>
      </c>
      <c r="I192" s="8">
        <f t="shared" si="65"/>
        <v>0</v>
      </c>
      <c r="J192" s="8">
        <f t="shared" si="65"/>
        <v>0</v>
      </c>
    </row>
    <row r="193" spans="1:10" x14ac:dyDescent="0.2">
      <c r="A193" s="8" t="str">
        <f t="shared" ref="A193:J193" si="66">A117</f>
        <v>Skammtímaskuldir, samtals</v>
      </c>
      <c r="B193" s="8">
        <f t="shared" si="66"/>
        <v>0</v>
      </c>
      <c r="C193" s="8">
        <f t="shared" si="66"/>
        <v>0</v>
      </c>
      <c r="D193" s="8">
        <f t="shared" si="66"/>
        <v>0</v>
      </c>
      <c r="E193" s="8">
        <f t="shared" si="66"/>
        <v>0</v>
      </c>
      <c r="F193" s="8">
        <f t="shared" si="66"/>
        <v>0</v>
      </c>
      <c r="G193" s="8">
        <f t="shared" si="66"/>
        <v>0</v>
      </c>
      <c r="H193" s="8">
        <f t="shared" si="66"/>
        <v>0</v>
      </c>
      <c r="I193" s="8">
        <f t="shared" si="66"/>
        <v>0</v>
      </c>
      <c r="J193" s="8">
        <f t="shared" si="66"/>
        <v>0</v>
      </c>
    </row>
    <row r="194" spans="1:10" s="3" customFormat="1" x14ac:dyDescent="0.2">
      <c r="A194" s="6" t="s">
        <v>118</v>
      </c>
      <c r="B194" s="18" t="str">
        <f>IF(B193=0,"",(B192/(B193)))</f>
        <v/>
      </c>
      <c r="C194" s="18" t="str">
        <f t="shared" ref="C194" si="67">IF(C193=0,"",(C192/(C193)))</f>
        <v/>
      </c>
      <c r="D194" s="18" t="str">
        <f t="shared" ref="D194" si="68">IF(D193=0,"",(D192/(D193)))</f>
        <v/>
      </c>
      <c r="E194" s="18" t="str">
        <f t="shared" ref="E194" si="69">IF(E193=0,"",(E192/(E193)))</f>
        <v/>
      </c>
      <c r="F194" s="18" t="str">
        <f t="shared" ref="F194" si="70">IF(F193=0,"",(F192/(F193)))</f>
        <v/>
      </c>
      <c r="G194" s="18" t="str">
        <f t="shared" ref="G194" si="71">IF(G193=0,"",(G192/(G193)))</f>
        <v/>
      </c>
      <c r="H194" s="18" t="str">
        <f t="shared" ref="H194:I194" si="72">IF(H193=0,"",(H192/(H193)))</f>
        <v/>
      </c>
      <c r="I194" s="18" t="str">
        <f t="shared" si="72"/>
        <v/>
      </c>
      <c r="J194" s="18" t="str">
        <f t="shared" ref="J194" si="73">IF(J193=0,"",(J192/(J193)))</f>
        <v/>
      </c>
    </row>
    <row r="195" spans="1:10" x14ac:dyDescent="0.2">
      <c r="G195" s="8"/>
    </row>
    <row r="196" spans="1:10" x14ac:dyDescent="0.2">
      <c r="A196" s="8" t="str">
        <f t="shared" ref="A196:J196" si="74">A87</f>
        <v xml:space="preserve">Handbært fé s.s. sjóður, óbundnar innistæður (Kvikir veltufjármunir) </v>
      </c>
      <c r="B196" s="8">
        <f t="shared" si="74"/>
        <v>0</v>
      </c>
      <c r="C196" s="8">
        <f t="shared" si="74"/>
        <v>0</v>
      </c>
      <c r="D196" s="8">
        <f t="shared" si="74"/>
        <v>0</v>
      </c>
      <c r="E196" s="8">
        <f t="shared" si="74"/>
        <v>0</v>
      </c>
      <c r="F196" s="8">
        <f t="shared" si="74"/>
        <v>0</v>
      </c>
      <c r="G196" s="8">
        <f t="shared" si="74"/>
        <v>0</v>
      </c>
      <c r="H196" s="8">
        <f t="shared" si="74"/>
        <v>0</v>
      </c>
      <c r="I196" s="8">
        <f t="shared" si="74"/>
        <v>0</v>
      </c>
      <c r="J196" s="8">
        <f t="shared" si="74"/>
        <v>0</v>
      </c>
    </row>
    <row r="197" spans="1:10" x14ac:dyDescent="0.2">
      <c r="A197" s="8" t="str">
        <f t="shared" ref="A197:J197" si="75">A107</f>
        <v>Fyrirfram innheimt /ónotuð skóla-/námskeiðsgjöld</v>
      </c>
      <c r="B197" s="8">
        <f t="shared" si="75"/>
        <v>0</v>
      </c>
      <c r="C197" s="8">
        <f t="shared" si="75"/>
        <v>0</v>
      </c>
      <c r="D197" s="8">
        <f t="shared" si="75"/>
        <v>0</v>
      </c>
      <c r="E197" s="8">
        <f t="shared" si="75"/>
        <v>0</v>
      </c>
      <c r="F197" s="8">
        <f t="shared" si="75"/>
        <v>0</v>
      </c>
      <c r="G197" s="8">
        <f t="shared" si="75"/>
        <v>0</v>
      </c>
      <c r="H197" s="8">
        <f t="shared" si="75"/>
        <v>0</v>
      </c>
      <c r="I197" s="8">
        <f t="shared" si="75"/>
        <v>0</v>
      </c>
      <c r="J197" s="8">
        <f t="shared" si="75"/>
        <v>0</v>
      </c>
    </row>
    <row r="198" spans="1:10" x14ac:dyDescent="0.2">
      <c r="A198" s="8" t="str">
        <f t="shared" ref="A198:J198" si="76">A108</f>
        <v>Fyrirfram innheimtir / ónotaðir styrkir og framlög</v>
      </c>
      <c r="B198" s="8">
        <f t="shared" si="76"/>
        <v>0</v>
      </c>
      <c r="C198" s="8">
        <f t="shared" si="76"/>
        <v>0</v>
      </c>
      <c r="D198" s="8">
        <f t="shared" si="76"/>
        <v>0</v>
      </c>
      <c r="E198" s="8">
        <f t="shared" si="76"/>
        <v>0</v>
      </c>
      <c r="F198" s="8">
        <f t="shared" si="76"/>
        <v>0</v>
      </c>
      <c r="G198" s="8">
        <f t="shared" si="76"/>
        <v>0</v>
      </c>
      <c r="H198" s="8">
        <f t="shared" si="76"/>
        <v>0</v>
      </c>
      <c r="I198" s="8">
        <f t="shared" si="76"/>
        <v>0</v>
      </c>
      <c r="J198" s="8">
        <f t="shared" si="76"/>
        <v>0</v>
      </c>
    </row>
    <row r="199" spans="1:10" x14ac:dyDescent="0.2">
      <c r="A199" s="6" t="s">
        <v>111</v>
      </c>
      <c r="B199" s="18" t="str">
        <f>IF((B197+B198)=0,"-",((B196/(B197+B198))))</f>
        <v>-</v>
      </c>
      <c r="C199" s="18" t="str">
        <f t="shared" ref="C199:I199" si="77">IF((C197+C198)=0,"-",((C196/(C197+C198))))</f>
        <v>-</v>
      </c>
      <c r="D199" s="18" t="str">
        <f t="shared" si="77"/>
        <v>-</v>
      </c>
      <c r="E199" s="18" t="str">
        <f t="shared" si="77"/>
        <v>-</v>
      </c>
      <c r="F199" s="18" t="str">
        <f t="shared" si="77"/>
        <v>-</v>
      </c>
      <c r="G199" s="18" t="str">
        <f t="shared" si="77"/>
        <v>-</v>
      </c>
      <c r="H199" s="18" t="str">
        <f t="shared" si="77"/>
        <v>-</v>
      </c>
      <c r="I199" s="18" t="str">
        <f t="shared" si="77"/>
        <v>-</v>
      </c>
      <c r="J199" s="18" t="str">
        <f t="shared" ref="J199" si="78">IF((J197+J198)=0,"-",((J196/(J197+J198))))</f>
        <v>-</v>
      </c>
    </row>
    <row r="200" spans="1:10" x14ac:dyDescent="0.2">
      <c r="A200" s="6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x14ac:dyDescent="0.2">
      <c r="A201" s="8" t="str">
        <f t="shared" ref="A201:J201" si="79">A150</f>
        <v>Handbært fé (til) frá rekstri (Hreint veltufé (til) frá rekstri)</v>
      </c>
      <c r="B201" s="8">
        <f t="shared" si="79"/>
        <v>0</v>
      </c>
      <c r="C201" s="8">
        <f t="shared" si="79"/>
        <v>0</v>
      </c>
      <c r="D201" s="8">
        <f t="shared" si="79"/>
        <v>0</v>
      </c>
      <c r="E201" s="8">
        <f t="shared" si="79"/>
        <v>0</v>
      </c>
      <c r="F201" s="8">
        <f t="shared" si="79"/>
        <v>0</v>
      </c>
      <c r="G201" s="8">
        <f t="shared" si="79"/>
        <v>0</v>
      </c>
      <c r="H201" s="8">
        <f t="shared" si="79"/>
        <v>0</v>
      </c>
      <c r="I201" s="8">
        <f t="shared" si="79"/>
        <v>0</v>
      </c>
      <c r="J201" s="8">
        <f t="shared" si="79"/>
        <v>0</v>
      </c>
    </row>
    <row r="202" spans="1:10" x14ac:dyDescent="0.2">
      <c r="A202" s="8" t="str">
        <f t="shared" ref="A202:J202" si="80">A117</f>
        <v>Skammtímaskuldir, samtals</v>
      </c>
      <c r="B202" s="8">
        <f t="shared" si="80"/>
        <v>0</v>
      </c>
      <c r="C202" s="8">
        <f t="shared" si="80"/>
        <v>0</v>
      </c>
      <c r="D202" s="8">
        <f t="shared" si="80"/>
        <v>0</v>
      </c>
      <c r="E202" s="8">
        <f t="shared" si="80"/>
        <v>0</v>
      </c>
      <c r="F202" s="8">
        <f t="shared" si="80"/>
        <v>0</v>
      </c>
      <c r="G202" s="8">
        <f t="shared" si="80"/>
        <v>0</v>
      </c>
      <c r="H202" s="8">
        <f t="shared" si="80"/>
        <v>0</v>
      </c>
      <c r="I202" s="8">
        <f t="shared" si="80"/>
        <v>0</v>
      </c>
      <c r="J202" s="8">
        <f t="shared" si="80"/>
        <v>0</v>
      </c>
    </row>
    <row r="203" spans="1:10" s="3" customFormat="1" x14ac:dyDescent="0.2">
      <c r="A203" s="6" t="s">
        <v>120</v>
      </c>
      <c r="B203" s="18" t="str">
        <f t="shared" ref="B203:I203" si="81">IF(B202=0,"",(B201/(B202)))</f>
        <v/>
      </c>
      <c r="C203" s="18" t="str">
        <f t="shared" si="81"/>
        <v/>
      </c>
      <c r="D203" s="18" t="str">
        <f t="shared" si="81"/>
        <v/>
      </c>
      <c r="E203" s="18" t="str">
        <f t="shared" si="81"/>
        <v/>
      </c>
      <c r="F203" s="18" t="str">
        <f t="shared" si="81"/>
        <v/>
      </c>
      <c r="G203" s="18" t="str">
        <f t="shared" si="81"/>
        <v/>
      </c>
      <c r="H203" s="18" t="str">
        <f t="shared" si="81"/>
        <v/>
      </c>
      <c r="I203" s="18" t="str">
        <f t="shared" si="81"/>
        <v/>
      </c>
      <c r="J203" s="18" t="str">
        <f t="shared" ref="J203" si="82">IF(J202=0,"",(J201/(J202)))</f>
        <v/>
      </c>
    </row>
    <row r="204" spans="1:10" x14ac:dyDescent="0.2">
      <c r="G204" s="8"/>
    </row>
    <row r="205" spans="1:10" x14ac:dyDescent="0.2">
      <c r="A205" s="8" t="str">
        <f t="shared" ref="A205:J205" si="83">A134</f>
        <v>Veltufé til/frá rekstri (afkoma og rekstarliðir sem hafa ekki áhrif á sjóðstreymi)</v>
      </c>
      <c r="B205" s="8">
        <f t="shared" si="83"/>
        <v>0</v>
      </c>
      <c r="C205" s="8">
        <f t="shared" si="83"/>
        <v>0</v>
      </c>
      <c r="D205" s="8">
        <f t="shared" si="83"/>
        <v>0</v>
      </c>
      <c r="E205" s="8">
        <f t="shared" si="83"/>
        <v>0</v>
      </c>
      <c r="F205" s="8">
        <f t="shared" si="83"/>
        <v>0</v>
      </c>
      <c r="G205" s="8">
        <f t="shared" si="83"/>
        <v>0</v>
      </c>
      <c r="H205" s="8">
        <f t="shared" si="83"/>
        <v>0</v>
      </c>
      <c r="I205" s="8">
        <f t="shared" si="83"/>
        <v>0</v>
      </c>
      <c r="J205" s="8">
        <f t="shared" si="83"/>
        <v>0</v>
      </c>
    </row>
    <row r="206" spans="1:10" x14ac:dyDescent="0.2">
      <c r="A206" s="8" t="str">
        <f t="shared" ref="A206:J206" si="84">A119</f>
        <v>Skuldir, samtals</v>
      </c>
      <c r="B206" s="8">
        <f t="shared" si="84"/>
        <v>0</v>
      </c>
      <c r="C206" s="8">
        <f t="shared" si="84"/>
        <v>0</v>
      </c>
      <c r="D206" s="8">
        <f t="shared" si="84"/>
        <v>0</v>
      </c>
      <c r="E206" s="8">
        <f t="shared" si="84"/>
        <v>0</v>
      </c>
      <c r="F206" s="8">
        <f t="shared" si="84"/>
        <v>0</v>
      </c>
      <c r="G206" s="8">
        <f t="shared" si="84"/>
        <v>0</v>
      </c>
      <c r="H206" s="8">
        <f t="shared" si="84"/>
        <v>0</v>
      </c>
      <c r="I206" s="8">
        <f t="shared" si="84"/>
        <v>0</v>
      </c>
      <c r="J206" s="8">
        <f t="shared" si="84"/>
        <v>0</v>
      </c>
    </row>
    <row r="207" spans="1:10" s="3" customFormat="1" x14ac:dyDescent="0.2">
      <c r="A207" s="6" t="s">
        <v>117</v>
      </c>
      <c r="B207" s="18" t="str">
        <f>IF(B206=0,"",(B205/(B206)))</f>
        <v/>
      </c>
      <c r="C207" s="18" t="str">
        <f t="shared" ref="C207" si="85">IF(C206=0,"",(C205/(C206)))</f>
        <v/>
      </c>
      <c r="D207" s="18" t="str">
        <f t="shared" ref="D207" si="86">IF(D206=0,"",(D205/(D206)))</f>
        <v/>
      </c>
      <c r="E207" s="18" t="str">
        <f t="shared" ref="E207" si="87">IF(E206=0,"",(E205/(E206)))</f>
        <v/>
      </c>
      <c r="F207" s="18" t="str">
        <f t="shared" ref="F207" si="88">IF(F206=0,"",(F205/(F206)))</f>
        <v/>
      </c>
      <c r="G207" s="18" t="str">
        <f t="shared" ref="G207" si="89">IF(G206=0,"",(G205/(G206)))</f>
        <v/>
      </c>
      <c r="H207" s="18" t="str">
        <f t="shared" ref="H207:I207" si="90">IF(H206=0,"",(H205/(H206)))</f>
        <v/>
      </c>
      <c r="I207" s="18" t="str">
        <f t="shared" si="90"/>
        <v/>
      </c>
      <c r="J207" s="18" t="str">
        <f t="shared" ref="J207" si="91">IF(J206=0,"",(J205/(J206)))</f>
        <v/>
      </c>
    </row>
    <row r="208" spans="1:10" s="5" customFormat="1" x14ac:dyDescent="0.2">
      <c r="A208" s="23"/>
      <c r="B208" s="24"/>
      <c r="C208" s="24"/>
      <c r="D208" s="24"/>
      <c r="E208" s="24"/>
      <c r="F208" s="24"/>
      <c r="G208" s="18"/>
      <c r="H208" s="24"/>
      <c r="I208" s="24"/>
      <c r="J208" s="24"/>
    </row>
    <row r="209" spans="1:10" ht="15.75" x14ac:dyDescent="0.25">
      <c r="A209" s="16" t="s">
        <v>141</v>
      </c>
      <c r="G209" s="8"/>
    </row>
    <row r="210" spans="1:10" x14ac:dyDescent="0.2">
      <c r="G210" s="8"/>
    </row>
    <row r="211" spans="1:10" x14ac:dyDescent="0.2">
      <c r="A211" s="8" t="str">
        <f t="shared" ref="A211:J211" si="92">A97</f>
        <v>Eigið fé, samtals</v>
      </c>
      <c r="B211" s="8">
        <f t="shared" si="92"/>
        <v>0</v>
      </c>
      <c r="C211" s="8">
        <f t="shared" si="92"/>
        <v>0</v>
      </c>
      <c r="D211" s="8">
        <f t="shared" si="92"/>
        <v>0</v>
      </c>
      <c r="E211" s="8">
        <f t="shared" si="92"/>
        <v>0</v>
      </c>
      <c r="F211" s="8">
        <f t="shared" si="92"/>
        <v>0</v>
      </c>
      <c r="G211" s="8">
        <f t="shared" si="92"/>
        <v>0</v>
      </c>
      <c r="H211" s="8">
        <f t="shared" si="92"/>
        <v>0</v>
      </c>
      <c r="I211" s="8">
        <f t="shared" si="92"/>
        <v>0</v>
      </c>
      <c r="J211" s="8">
        <f t="shared" si="92"/>
        <v>0</v>
      </c>
    </row>
    <row r="212" spans="1:10" x14ac:dyDescent="0.2">
      <c r="A212" s="8" t="str">
        <f t="shared" ref="A212:J212" si="93">A90</f>
        <v>Eignir, samtals</v>
      </c>
      <c r="B212" s="8">
        <f t="shared" si="93"/>
        <v>0</v>
      </c>
      <c r="C212" s="8">
        <f t="shared" si="93"/>
        <v>0</v>
      </c>
      <c r="D212" s="8">
        <f t="shared" si="93"/>
        <v>0</v>
      </c>
      <c r="E212" s="8">
        <f t="shared" si="93"/>
        <v>0</v>
      </c>
      <c r="F212" s="8">
        <f t="shared" si="93"/>
        <v>0</v>
      </c>
      <c r="G212" s="8">
        <f t="shared" si="93"/>
        <v>0</v>
      </c>
      <c r="H212" s="8">
        <f t="shared" si="93"/>
        <v>0</v>
      </c>
      <c r="I212" s="8">
        <f t="shared" si="93"/>
        <v>0</v>
      </c>
      <c r="J212" s="8">
        <f t="shared" si="93"/>
        <v>0</v>
      </c>
    </row>
    <row r="213" spans="1:10" s="3" customFormat="1" x14ac:dyDescent="0.2">
      <c r="A213" s="6" t="s">
        <v>112</v>
      </c>
      <c r="B213" s="20" t="str">
        <f>IF(B212=0,"",(B211/(B212)))</f>
        <v/>
      </c>
      <c r="C213" s="20" t="str">
        <f t="shared" ref="C213" si="94">IF(C212=0,"",(C211/(C212)))</f>
        <v/>
      </c>
      <c r="D213" s="20" t="str">
        <f t="shared" ref="D213" si="95">IF(D212=0,"",(D211/(D212)))</f>
        <v/>
      </c>
      <c r="E213" s="20" t="str">
        <f t="shared" ref="E213" si="96">IF(E212=0,"",(E211/(E212)))</f>
        <v/>
      </c>
      <c r="F213" s="20" t="str">
        <f t="shared" ref="F213" si="97">IF(F212=0,"",(F211/(F212)))</f>
        <v/>
      </c>
      <c r="G213" s="20" t="str">
        <f t="shared" ref="G213" si="98">IF(G212=0,"",(G211/(G212)))</f>
        <v/>
      </c>
      <c r="H213" s="20" t="str">
        <f t="shared" ref="H213" si="99">IF(H212=0,"",(H211/(H212)))</f>
        <v/>
      </c>
      <c r="I213" s="20" t="str">
        <f t="shared" ref="I213:J213" si="100">IF(I212=0,"",(I211/(I212)))</f>
        <v/>
      </c>
      <c r="J213" s="20" t="str">
        <f t="shared" si="100"/>
        <v/>
      </c>
    </row>
    <row r="214" spans="1:10" x14ac:dyDescent="0.2">
      <c r="G214" s="8"/>
    </row>
    <row r="215" spans="1:10" ht="29.85" customHeight="1" x14ac:dyDescent="0.2">
      <c r="A215" s="9" t="str">
        <f t="shared" ref="A215:J215" si="101">A38</f>
        <v>Afkoma reglulegrar starfsemi fyrir fjármagnsliði og tekjuskatt (EBIT)</v>
      </c>
      <c r="B215" s="9">
        <f t="shared" si="101"/>
        <v>0</v>
      </c>
      <c r="C215" s="9">
        <f t="shared" si="101"/>
        <v>0</v>
      </c>
      <c r="D215" s="9">
        <f t="shared" si="101"/>
        <v>0</v>
      </c>
      <c r="E215" s="9">
        <f t="shared" si="101"/>
        <v>0</v>
      </c>
      <c r="F215" s="9">
        <f t="shared" si="101"/>
        <v>0</v>
      </c>
      <c r="G215" s="9">
        <f t="shared" si="101"/>
        <v>0</v>
      </c>
      <c r="H215" s="9">
        <f t="shared" si="101"/>
        <v>0</v>
      </c>
      <c r="I215" s="9">
        <f t="shared" si="101"/>
        <v>0</v>
      </c>
      <c r="J215" s="9">
        <f t="shared" si="101"/>
        <v>0</v>
      </c>
    </row>
    <row r="216" spans="1:10" x14ac:dyDescent="0.2">
      <c r="A216" s="8" t="str">
        <f>A41</f>
        <v>(Fjármagnskostnaður og bankakostnaður)</v>
      </c>
      <c r="B216" s="8">
        <f t="shared" ref="B216:J216" si="102">-B41</f>
        <v>0</v>
      </c>
      <c r="C216" s="8">
        <f t="shared" si="102"/>
        <v>0</v>
      </c>
      <c r="D216" s="8">
        <f t="shared" si="102"/>
        <v>0</v>
      </c>
      <c r="E216" s="8">
        <f t="shared" si="102"/>
        <v>0</v>
      </c>
      <c r="F216" s="8">
        <f t="shared" si="102"/>
        <v>0</v>
      </c>
      <c r="G216" s="8">
        <f t="shared" si="102"/>
        <v>0</v>
      </c>
      <c r="H216" s="8">
        <f t="shared" si="102"/>
        <v>0</v>
      </c>
      <c r="I216" s="8">
        <f t="shared" si="102"/>
        <v>0</v>
      </c>
      <c r="J216" s="8">
        <f t="shared" si="102"/>
        <v>0</v>
      </c>
    </row>
    <row r="217" spans="1:10" s="3" customFormat="1" x14ac:dyDescent="0.2">
      <c r="A217" s="6" t="s">
        <v>113</v>
      </c>
      <c r="B217" s="10" t="str">
        <f>IF(B216=0,"",(B215/(B216)))</f>
        <v/>
      </c>
      <c r="C217" s="10" t="str">
        <f t="shared" ref="C217" si="103">IF(C216=0,"",(C215/(C216)))</f>
        <v/>
      </c>
      <c r="D217" s="10" t="str">
        <f t="shared" ref="D217" si="104">IF(D216=0,"",(D215/(D216)))</f>
        <v/>
      </c>
      <c r="E217" s="10" t="str">
        <f t="shared" ref="E217" si="105">IF(E216=0,"",(E215/(E216)))</f>
        <v/>
      </c>
      <c r="F217" s="10" t="str">
        <f t="shared" ref="F217" si="106">IF(F216=0,"",(F215/(F216)))</f>
        <v/>
      </c>
      <c r="G217" s="10" t="str">
        <f t="shared" ref="G217" si="107">IF(G216=0,"",(G215/(G216)))</f>
        <v/>
      </c>
      <c r="H217" s="10" t="str">
        <f t="shared" ref="H217" si="108">IF(H216=0,"",(H215/(H216)))</f>
        <v/>
      </c>
      <c r="I217" s="10" t="str">
        <f t="shared" ref="I217:J217" si="109">IF(I216=0,"",(I215/(I216)))</f>
        <v/>
      </c>
      <c r="J217" s="10" t="str">
        <f t="shared" si="109"/>
        <v/>
      </c>
    </row>
    <row r="218" spans="1:10" x14ac:dyDescent="0.2">
      <c r="G218" s="8"/>
    </row>
    <row r="219" spans="1:10" x14ac:dyDescent="0.2">
      <c r="A219" s="8" t="str">
        <f t="shared" ref="A219:J219" si="110">A150</f>
        <v>Handbært fé (til) frá rekstri (Hreint veltufé (til) frá rekstri)</v>
      </c>
      <c r="B219" s="8">
        <f t="shared" si="110"/>
        <v>0</v>
      </c>
      <c r="C219" s="8">
        <f t="shared" si="110"/>
        <v>0</v>
      </c>
      <c r="D219" s="8">
        <f t="shared" si="110"/>
        <v>0</v>
      </c>
      <c r="E219" s="8">
        <f t="shared" si="110"/>
        <v>0</v>
      </c>
      <c r="F219" s="8">
        <f t="shared" si="110"/>
        <v>0</v>
      </c>
      <c r="G219" s="8">
        <f t="shared" si="110"/>
        <v>0</v>
      </c>
      <c r="H219" s="8">
        <f t="shared" si="110"/>
        <v>0</v>
      </c>
      <c r="I219" s="8">
        <f t="shared" si="110"/>
        <v>0</v>
      </c>
      <c r="J219" s="8">
        <f t="shared" si="110"/>
        <v>0</v>
      </c>
    </row>
    <row r="220" spans="1:10" x14ac:dyDescent="0.2">
      <c r="A220" s="8" t="str">
        <f t="shared" ref="A220:J220" si="111">A119</f>
        <v>Skuldir, samtals</v>
      </c>
      <c r="B220" s="8">
        <f t="shared" si="111"/>
        <v>0</v>
      </c>
      <c r="C220" s="8">
        <f t="shared" si="111"/>
        <v>0</v>
      </c>
      <c r="D220" s="8">
        <f t="shared" si="111"/>
        <v>0</v>
      </c>
      <c r="E220" s="8">
        <f t="shared" si="111"/>
        <v>0</v>
      </c>
      <c r="F220" s="8">
        <f t="shared" si="111"/>
        <v>0</v>
      </c>
      <c r="G220" s="8">
        <f t="shared" si="111"/>
        <v>0</v>
      </c>
      <c r="H220" s="8">
        <f t="shared" si="111"/>
        <v>0</v>
      </c>
      <c r="I220" s="8">
        <f t="shared" si="111"/>
        <v>0</v>
      </c>
      <c r="J220" s="8">
        <f t="shared" si="111"/>
        <v>0</v>
      </c>
    </row>
    <row r="221" spans="1:10" s="3" customFormat="1" x14ac:dyDescent="0.2">
      <c r="A221" s="6" t="s">
        <v>104</v>
      </c>
      <c r="B221" s="21">
        <f>IF(B219&lt;=0,0,(B219/(B220)))</f>
        <v>0</v>
      </c>
      <c r="C221" s="21">
        <f t="shared" ref="C221:J221" si="112">IF(C219&lt;=0,0,(C219/(C220)))</f>
        <v>0</v>
      </c>
      <c r="D221" s="21">
        <f t="shared" si="112"/>
        <v>0</v>
      </c>
      <c r="E221" s="21">
        <f t="shared" si="112"/>
        <v>0</v>
      </c>
      <c r="F221" s="21">
        <f t="shared" si="112"/>
        <v>0</v>
      </c>
      <c r="G221" s="21">
        <f t="shared" si="112"/>
        <v>0</v>
      </c>
      <c r="H221" s="21">
        <f t="shared" si="112"/>
        <v>0</v>
      </c>
      <c r="I221" s="21">
        <f t="shared" si="112"/>
        <v>0</v>
      </c>
      <c r="J221" s="21">
        <f t="shared" si="112"/>
        <v>0</v>
      </c>
    </row>
    <row r="222" spans="1:10" x14ac:dyDescent="0.2">
      <c r="G222" s="8"/>
    </row>
    <row r="223" spans="1:10" ht="15.75" x14ac:dyDescent="0.25">
      <c r="A223" s="16" t="s">
        <v>142</v>
      </c>
      <c r="G223" s="8"/>
    </row>
    <row r="224" spans="1:10" x14ac:dyDescent="0.2">
      <c r="G224" s="8"/>
    </row>
    <row r="225" spans="1:10" ht="34.700000000000003" customHeight="1" x14ac:dyDescent="0.2">
      <c r="A225" s="7" t="str">
        <f t="shared" ref="A225:J225" si="113">A31</f>
        <v>Afkoma reglulegrar starfsemi fyrir afskriftir, fjármagnsliði og tekjuskatt (EBITDA)</v>
      </c>
      <c r="B225" s="7">
        <f t="shared" si="113"/>
        <v>0</v>
      </c>
      <c r="C225" s="7">
        <f t="shared" si="113"/>
        <v>0</v>
      </c>
      <c r="D225" s="7">
        <f t="shared" si="113"/>
        <v>0</v>
      </c>
      <c r="E225" s="7">
        <f t="shared" si="113"/>
        <v>0</v>
      </c>
      <c r="F225" s="7">
        <f t="shared" si="113"/>
        <v>0</v>
      </c>
      <c r="G225" s="7">
        <f t="shared" si="113"/>
        <v>0</v>
      </c>
      <c r="H225" s="7">
        <f t="shared" si="113"/>
        <v>0</v>
      </c>
      <c r="I225" s="7">
        <f t="shared" si="113"/>
        <v>0</v>
      </c>
      <c r="J225" s="7">
        <f t="shared" si="113"/>
        <v>0</v>
      </c>
    </row>
    <row r="226" spans="1:10" x14ac:dyDescent="0.2">
      <c r="G226" s="8"/>
    </row>
    <row r="227" spans="1:10" ht="15.75" x14ac:dyDescent="0.25">
      <c r="A227" s="16" t="s">
        <v>122</v>
      </c>
      <c r="G227" s="8"/>
    </row>
    <row r="228" spans="1:10" s="5" customFormat="1" x14ac:dyDescent="0.2">
      <c r="A228" s="25"/>
      <c r="B228" s="25"/>
      <c r="C228" s="25"/>
      <c r="D228" s="25"/>
      <c r="E228" s="25"/>
      <c r="F228" s="25"/>
      <c r="G228" s="7"/>
      <c r="H228" s="25"/>
      <c r="I228" s="25"/>
      <c r="J228" s="25"/>
    </row>
    <row r="229" spans="1:10" x14ac:dyDescent="0.2">
      <c r="A229" s="7" t="s">
        <v>150</v>
      </c>
      <c r="B229" s="7"/>
      <c r="C229" s="7"/>
      <c r="D229" s="7"/>
      <c r="E229" s="7"/>
      <c r="F229" s="7"/>
      <c r="G229" s="7"/>
      <c r="H229" s="7"/>
      <c r="I229" s="7"/>
      <c r="J229" s="7"/>
    </row>
    <row r="230" spans="1:10" x14ac:dyDescent="0.2">
      <c r="A230" s="9" t="str">
        <f t="shared" ref="A230:J230" si="114">A176</f>
        <v>Arðsemi eigin fjár, mv. stöðu í upphafi tímabils (lágmark 6%)</v>
      </c>
      <c r="B230" s="22">
        <f t="shared" si="114"/>
        <v>0</v>
      </c>
      <c r="C230" s="22">
        <f t="shared" si="114"/>
        <v>0</v>
      </c>
      <c r="D230" s="22">
        <f t="shared" si="114"/>
        <v>0</v>
      </c>
      <c r="E230" s="22">
        <f t="shared" si="114"/>
        <v>0</v>
      </c>
      <c r="F230" s="22">
        <f t="shared" si="114"/>
        <v>0</v>
      </c>
      <c r="G230" s="32">
        <f t="shared" si="114"/>
        <v>0</v>
      </c>
      <c r="H230" s="22">
        <f t="shared" si="114"/>
        <v>0</v>
      </c>
      <c r="I230" s="22">
        <f t="shared" si="114"/>
        <v>0</v>
      </c>
      <c r="J230" s="22">
        <f t="shared" si="114"/>
        <v>0</v>
      </c>
    </row>
    <row r="231" spans="1:10" x14ac:dyDescent="0.2">
      <c r="A231" s="9" t="str">
        <f t="shared" ref="A231:J231" si="115">A180</f>
        <v>Arðsemi meðalstöðu eigin fjár (lágmark 6%)</v>
      </c>
      <c r="B231" s="22">
        <f t="shared" si="115"/>
        <v>0</v>
      </c>
      <c r="C231" s="22">
        <f t="shared" si="115"/>
        <v>0</v>
      </c>
      <c r="D231" s="22">
        <f t="shared" si="115"/>
        <v>0</v>
      </c>
      <c r="E231" s="22">
        <f t="shared" si="115"/>
        <v>0</v>
      </c>
      <c r="F231" s="22">
        <f t="shared" si="115"/>
        <v>0</v>
      </c>
      <c r="G231" s="32">
        <f t="shared" si="115"/>
        <v>0</v>
      </c>
      <c r="H231" s="22">
        <f t="shared" si="115"/>
        <v>0</v>
      </c>
      <c r="I231" s="22">
        <f t="shared" si="115"/>
        <v>0</v>
      </c>
      <c r="J231" s="22">
        <f t="shared" si="115"/>
        <v>0</v>
      </c>
    </row>
    <row r="232" spans="1:10" x14ac:dyDescent="0.2">
      <c r="A232" s="9" t="str">
        <f t="shared" ref="A232:J232" si="116">A184</f>
        <v>Brúttó hagnaðar hlutfall reglulegrar starfsemi (lágmark 2%)</v>
      </c>
      <c r="B232" s="13" t="str">
        <f t="shared" si="116"/>
        <v/>
      </c>
      <c r="C232" s="13" t="str">
        <f t="shared" si="116"/>
        <v/>
      </c>
      <c r="D232" s="13" t="str">
        <f t="shared" si="116"/>
        <v/>
      </c>
      <c r="E232" s="13" t="str">
        <f t="shared" si="116"/>
        <v/>
      </c>
      <c r="F232" s="13" t="str">
        <f t="shared" si="116"/>
        <v/>
      </c>
      <c r="G232" s="33" t="str">
        <f t="shared" si="116"/>
        <v/>
      </c>
      <c r="H232" s="13" t="str">
        <f t="shared" si="116"/>
        <v/>
      </c>
      <c r="I232" s="13" t="str">
        <f t="shared" si="116"/>
        <v/>
      </c>
      <c r="J232" s="13" t="str">
        <f t="shared" si="116"/>
        <v/>
      </c>
    </row>
    <row r="233" spans="1:10" x14ac:dyDescent="0.2">
      <c r="A233" s="9" t="str">
        <f t="shared" ref="A233:J233" si="117">A190</f>
        <v>Veltufjárhlutfall í lok tímabils (lágmark 1,4 en 2-3 æskilegt)</v>
      </c>
      <c r="B233" s="11" t="str">
        <f t="shared" si="117"/>
        <v/>
      </c>
      <c r="C233" s="11" t="str">
        <f t="shared" si="117"/>
        <v/>
      </c>
      <c r="D233" s="11" t="str">
        <f t="shared" si="117"/>
        <v/>
      </c>
      <c r="E233" s="11" t="str">
        <f t="shared" si="117"/>
        <v/>
      </c>
      <c r="F233" s="11" t="str">
        <f t="shared" si="117"/>
        <v/>
      </c>
      <c r="G233" s="10" t="str">
        <f t="shared" si="117"/>
        <v/>
      </c>
      <c r="H233" s="11" t="str">
        <f t="shared" si="117"/>
        <v/>
      </c>
      <c r="I233" s="11" t="str">
        <f t="shared" si="117"/>
        <v/>
      </c>
      <c r="J233" s="11" t="str">
        <f t="shared" si="117"/>
        <v/>
      </c>
    </row>
    <row r="234" spans="1:10" x14ac:dyDescent="0.2">
      <c r="A234" s="9" t="str">
        <f>A194</f>
        <v>Lausafjárhlutfall í lok tímabils (lágmark 1,0)</v>
      </c>
      <c r="B234" s="11" t="str">
        <f t="shared" ref="B234:J234" si="118">B194</f>
        <v/>
      </c>
      <c r="C234" s="11" t="str">
        <f t="shared" si="118"/>
        <v/>
      </c>
      <c r="D234" s="11" t="str">
        <f t="shared" si="118"/>
        <v/>
      </c>
      <c r="E234" s="11" t="str">
        <f t="shared" si="118"/>
        <v/>
      </c>
      <c r="F234" s="11" t="str">
        <f t="shared" si="118"/>
        <v/>
      </c>
      <c r="G234" s="10" t="str">
        <f t="shared" si="118"/>
        <v/>
      </c>
      <c r="H234" s="11" t="str">
        <f t="shared" si="118"/>
        <v/>
      </c>
      <c r="I234" s="11" t="str">
        <f t="shared" si="118"/>
        <v/>
      </c>
      <c r="J234" s="11" t="str">
        <f t="shared" si="118"/>
        <v/>
      </c>
    </row>
    <row r="235" spans="1:10" x14ac:dyDescent="0.2">
      <c r="A235" s="9" t="str">
        <f t="shared" ref="A235:J235" si="119">A199</f>
        <v>Fyrirfram innheimt/handbært fé (lágmark 1,0)</v>
      </c>
      <c r="B235" s="11" t="str">
        <f t="shared" si="119"/>
        <v>-</v>
      </c>
      <c r="C235" s="11" t="str">
        <f t="shared" si="119"/>
        <v>-</v>
      </c>
      <c r="D235" s="11" t="str">
        <f t="shared" si="119"/>
        <v>-</v>
      </c>
      <c r="E235" s="11" t="str">
        <f t="shared" si="119"/>
        <v>-</v>
      </c>
      <c r="F235" s="11" t="str">
        <f t="shared" si="119"/>
        <v>-</v>
      </c>
      <c r="G235" s="10" t="str">
        <f t="shared" si="119"/>
        <v>-</v>
      </c>
      <c r="H235" s="11" t="str">
        <f t="shared" si="119"/>
        <v>-</v>
      </c>
      <c r="I235" s="11" t="str">
        <f t="shared" si="119"/>
        <v>-</v>
      </c>
      <c r="J235" s="11" t="str">
        <f t="shared" si="119"/>
        <v>-</v>
      </c>
    </row>
    <row r="236" spans="1:10" ht="25.5" x14ac:dyDescent="0.2">
      <c r="A236" s="9" t="str">
        <f t="shared" ref="A236:J236" si="120">A203</f>
        <v>Sjóðstreymi á móti skammtímaskuldum í lok tímabils (lágm. 0,1)</v>
      </c>
      <c r="B236" s="11" t="str">
        <f t="shared" si="120"/>
        <v/>
      </c>
      <c r="C236" s="11" t="str">
        <f t="shared" si="120"/>
        <v/>
      </c>
      <c r="D236" s="11" t="str">
        <f t="shared" si="120"/>
        <v/>
      </c>
      <c r="E236" s="11" t="str">
        <f t="shared" si="120"/>
        <v/>
      </c>
      <c r="F236" s="11" t="str">
        <f t="shared" si="120"/>
        <v/>
      </c>
      <c r="G236" s="10" t="str">
        <f t="shared" si="120"/>
        <v/>
      </c>
      <c r="H236" s="11" t="str">
        <f t="shared" si="120"/>
        <v/>
      </c>
      <c r="I236" s="11" t="str">
        <f t="shared" si="120"/>
        <v/>
      </c>
      <c r="J236" s="11" t="str">
        <f t="shared" si="120"/>
        <v/>
      </c>
    </row>
    <row r="237" spans="1:10" x14ac:dyDescent="0.2">
      <c r="A237" s="9" t="str">
        <f t="shared" ref="A237:J237" si="121">A207</f>
        <v>Veltufé frá rekstri/samtals skuldir í lok tímabils</v>
      </c>
      <c r="B237" s="14" t="str">
        <f t="shared" si="121"/>
        <v/>
      </c>
      <c r="C237" s="14" t="str">
        <f t="shared" si="121"/>
        <v/>
      </c>
      <c r="D237" s="14" t="str">
        <f t="shared" si="121"/>
        <v/>
      </c>
      <c r="E237" s="14" t="str">
        <f t="shared" si="121"/>
        <v/>
      </c>
      <c r="F237" s="14" t="str">
        <f t="shared" si="121"/>
        <v/>
      </c>
      <c r="G237" s="34" t="str">
        <f t="shared" si="121"/>
        <v/>
      </c>
      <c r="H237" s="14" t="str">
        <f t="shared" si="121"/>
        <v/>
      </c>
      <c r="I237" s="14" t="str">
        <f t="shared" si="121"/>
        <v/>
      </c>
      <c r="J237" s="14" t="str">
        <f t="shared" si="121"/>
        <v/>
      </c>
    </row>
    <row r="238" spans="1:10" x14ac:dyDescent="0.2">
      <c r="A238" s="9" t="str">
        <f t="shared" ref="A238:J238" si="122">A213</f>
        <v>Eiginfjárhlutfall (lágmark 20%)</v>
      </c>
      <c r="B238" s="4" t="str">
        <f t="shared" si="122"/>
        <v/>
      </c>
      <c r="C238" s="4" t="str">
        <f t="shared" si="122"/>
        <v/>
      </c>
      <c r="D238" s="4" t="str">
        <f t="shared" si="122"/>
        <v/>
      </c>
      <c r="E238" s="4" t="str">
        <f t="shared" si="122"/>
        <v/>
      </c>
      <c r="F238" s="4" t="str">
        <f t="shared" si="122"/>
        <v/>
      </c>
      <c r="G238" s="31" t="str">
        <f t="shared" si="122"/>
        <v/>
      </c>
      <c r="H238" s="4" t="str">
        <f t="shared" si="122"/>
        <v/>
      </c>
      <c r="I238" s="4" t="str">
        <f t="shared" si="122"/>
        <v/>
      </c>
      <c r="J238" s="4" t="str">
        <f t="shared" si="122"/>
        <v/>
      </c>
    </row>
    <row r="239" spans="1:10" x14ac:dyDescent="0.2">
      <c r="A239" s="9" t="str">
        <f t="shared" ref="A239:J239" si="123">A217</f>
        <v>Vaxtaþekja (lágmark 1; æskilegt 3 eða meira)</v>
      </c>
      <c r="B239" s="11" t="str">
        <f t="shared" si="123"/>
        <v/>
      </c>
      <c r="C239" s="11" t="str">
        <f t="shared" si="123"/>
        <v/>
      </c>
      <c r="D239" s="11" t="str">
        <f t="shared" si="123"/>
        <v/>
      </c>
      <c r="E239" s="11" t="str">
        <f t="shared" si="123"/>
        <v/>
      </c>
      <c r="F239" s="11" t="str">
        <f t="shared" si="123"/>
        <v/>
      </c>
      <c r="G239" s="10" t="str">
        <f t="shared" si="123"/>
        <v/>
      </c>
      <c r="H239" s="11" t="str">
        <f t="shared" si="123"/>
        <v/>
      </c>
      <c r="I239" s="11" t="str">
        <f t="shared" si="123"/>
        <v/>
      </c>
      <c r="J239" s="11" t="str">
        <f t="shared" si="123"/>
        <v/>
      </c>
    </row>
    <row r="240" spans="1:10" x14ac:dyDescent="0.2">
      <c r="A240" s="9" t="str">
        <f t="shared" ref="A240:J240" si="124">A221</f>
        <v>Skuldaþekja handbærs fjár frá rekstri (lágmark 1)</v>
      </c>
      <c r="B240" s="11">
        <f t="shared" si="124"/>
        <v>0</v>
      </c>
      <c r="C240" s="11">
        <f t="shared" si="124"/>
        <v>0</v>
      </c>
      <c r="D240" s="11">
        <f t="shared" si="124"/>
        <v>0</v>
      </c>
      <c r="E240" s="11">
        <f t="shared" si="124"/>
        <v>0</v>
      </c>
      <c r="F240" s="11">
        <f t="shared" si="124"/>
        <v>0</v>
      </c>
      <c r="G240" s="10">
        <f t="shared" si="124"/>
        <v>0</v>
      </c>
      <c r="H240" s="11">
        <f t="shared" si="124"/>
        <v>0</v>
      </c>
      <c r="I240" s="11">
        <f t="shared" si="124"/>
        <v>0</v>
      </c>
      <c r="J240" s="11">
        <f t="shared" si="124"/>
        <v>0</v>
      </c>
    </row>
    <row r="241" spans="1:10" ht="25.5" x14ac:dyDescent="0.2">
      <c r="A241" s="9" t="str">
        <f t="shared" ref="A241:J241" si="125">A225</f>
        <v>Afkoma reglulegrar starfsemi fyrir afskriftir, fjármagnsliði og tekjuskatt (EBITDA)</v>
      </c>
      <c r="B241" s="1">
        <f t="shared" si="125"/>
        <v>0</v>
      </c>
      <c r="C241" s="1">
        <f t="shared" si="125"/>
        <v>0</v>
      </c>
      <c r="D241" s="1">
        <f t="shared" si="125"/>
        <v>0</v>
      </c>
      <c r="E241" s="1">
        <f t="shared" si="125"/>
        <v>0</v>
      </c>
      <c r="F241" s="1">
        <f t="shared" si="125"/>
        <v>0</v>
      </c>
      <c r="G241" s="8">
        <f t="shared" si="125"/>
        <v>0</v>
      </c>
      <c r="H241" s="1">
        <f t="shared" si="125"/>
        <v>0</v>
      </c>
      <c r="I241" s="1">
        <f t="shared" si="125"/>
        <v>0</v>
      </c>
      <c r="J241" s="1">
        <f t="shared" si="125"/>
        <v>0</v>
      </c>
    </row>
    <row r="242" spans="1:10" x14ac:dyDescent="0.2">
      <c r="A242" s="9"/>
      <c r="B242" s="7"/>
      <c r="C242" s="7"/>
      <c r="D242" s="7"/>
      <c r="E242" s="7"/>
      <c r="F242" s="7"/>
      <c r="G242" s="7"/>
      <c r="H242" s="7"/>
      <c r="I242" s="7"/>
      <c r="J242" s="7"/>
    </row>
    <row r="243" spans="1:10" s="5" customFormat="1" x14ac:dyDescent="0.2">
      <c r="G243" s="35"/>
    </row>
  </sheetData>
  <phoneticPr fontId="2" type="noConversion"/>
  <conditionalFormatting sqref="B236:J236">
    <cfRule type="cellIs" dxfId="13" priority="21" operator="lessThan">
      <formula>0.1</formula>
    </cfRule>
  </conditionalFormatting>
  <conditionalFormatting sqref="B232:J232">
    <cfRule type="cellIs" dxfId="12" priority="24" operator="lessThan">
      <formula>#REF!</formula>
    </cfRule>
    <cfRule type="cellIs" dxfId="11" priority="25" operator="lessThan">
      <formula>0.02</formula>
    </cfRule>
  </conditionalFormatting>
  <conditionalFormatting sqref="B233:J234">
    <cfRule type="cellIs" dxfId="10" priority="26" operator="lessThan">
      <formula>#REF!</formula>
    </cfRule>
  </conditionalFormatting>
  <conditionalFormatting sqref="B235:J237">
    <cfRule type="cellIs" dxfId="9" priority="27" operator="lessThan">
      <formula>#REF!</formula>
    </cfRule>
  </conditionalFormatting>
  <conditionalFormatting sqref="B238:J238">
    <cfRule type="cellIs" dxfId="8" priority="28" operator="lessThan">
      <formula>#REF!</formula>
    </cfRule>
  </conditionalFormatting>
  <conditionalFormatting sqref="B239:J239">
    <cfRule type="cellIs" dxfId="7" priority="29" operator="lessThan">
      <formula>#REF!</formula>
    </cfRule>
  </conditionalFormatting>
  <conditionalFormatting sqref="B240:J240">
    <cfRule type="cellIs" dxfId="6" priority="30" operator="lessThan">
      <formula>#REF!</formula>
    </cfRule>
    <cfRule type="cellIs" dxfId="5" priority="31" operator="lessThan">
      <formula>#REF!</formula>
    </cfRule>
  </conditionalFormatting>
  <conditionalFormatting sqref="B241:J241">
    <cfRule type="cellIs" dxfId="4" priority="32" operator="lessThan">
      <formula>#REF!</formula>
    </cfRule>
  </conditionalFormatting>
  <conditionalFormatting sqref="B230:J230">
    <cfRule type="cellIs" dxfId="3" priority="33" operator="lessThan">
      <formula>#REF!</formula>
    </cfRule>
  </conditionalFormatting>
  <conditionalFormatting sqref="B231:J231">
    <cfRule type="cellIs" dxfId="2" priority="34" operator="lessThan">
      <formula>#REF!</formula>
    </cfRule>
    <cfRule type="cellIs" dxfId="1" priority="35" operator="lessThan">
      <formula>#REF!</formula>
    </cfRule>
  </conditionalFormatting>
  <conditionalFormatting sqref="B237:J237">
    <cfRule type="cellIs" dxfId="0" priority="36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Leifur Eysteinsson</dc:creator>
  <cp:lastModifiedBy>Arnar Sigbjörnsson - MMS</cp:lastModifiedBy>
  <cp:lastPrinted>2021-01-15T12:39:58Z</cp:lastPrinted>
  <dcterms:created xsi:type="dcterms:W3CDTF">2021-01-13T15:38:38Z</dcterms:created>
  <dcterms:modified xsi:type="dcterms:W3CDTF">2022-05-03T13:36:26Z</dcterms:modified>
</cp:coreProperties>
</file>